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Pharma\OMEDIT\2-THEMATIQUES\Santé mentale\3-Projets\3 - Médicaments anticholinergiques\5 - Audit évaluation charge ACH\"/>
    </mc:Choice>
  </mc:AlternateContent>
  <workbookProtection workbookAlgorithmName="SHA-512" workbookHashValue="mb6Zttz7gSKjGR4S4eYpXZouxOouMg7N4SOfx871HyjI2IZG7VUwTOIjKnwpEjDlwkEPUaZt/PisL1pSDGvV+g==" workbookSaltValue="l+sOhv7ipBloBJRpl700sg==" workbookSpinCount="100000" lockStructure="1"/>
  <bookViews>
    <workbookView xWindow="825" yWindow="-105" windowWidth="19665" windowHeight="7455" activeTab="4"/>
  </bookViews>
  <sheets>
    <sheet name="Notice" sheetId="16" r:id="rId1"/>
    <sheet name="Données patients" sheetId="3" r:id="rId2"/>
    <sheet name="Infos" sheetId="13" state="hidden" r:id="rId3"/>
    <sheet name="Calculateur charge" sheetId="15" state="hidden" r:id="rId4"/>
    <sheet name="Résultats" sheetId="14" r:id="rId5"/>
    <sheet name="Echelle CIA" sheetId="11" r:id="rId6"/>
    <sheet name="Echelle ACB" sheetId="12" r:id="rId7"/>
    <sheet name="Classes thérapeutiques" sheetId="18" r:id="rId8"/>
  </sheets>
  <definedNames>
    <definedName name="_xlnm._FilterDatabase" localSheetId="3" hidden="1">'Calculateur charge'!#REF!</definedName>
    <definedName name="_xlnm._FilterDatabase" localSheetId="7" hidden="1">'Classes thérapeutiques'!$B$4:$J$52</definedName>
    <definedName name="_xlnm._FilterDatabase" localSheetId="1" hidden="1">'Données patients'!#REF!</definedName>
    <definedName name="_xlnm._FilterDatabase" localSheetId="6" hidden="1">'Echelle ACB'!$A$3:$D$66</definedName>
    <definedName name="_xlnm._FilterDatabase" localSheetId="5" hidden="1">'Echelle CIA'!$A$3:$E$3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5" l="1"/>
  <c r="G68" i="14" l="1"/>
  <c r="H68" i="14" s="1"/>
  <c r="G67" i="14"/>
  <c r="H67" i="14" s="1"/>
  <c r="G66" i="14"/>
  <c r="H66" i="14" s="1"/>
  <c r="G65" i="14"/>
  <c r="H65" i="14" s="1"/>
  <c r="G64" i="14"/>
  <c r="H64" i="14" s="1"/>
  <c r="G63" i="14"/>
  <c r="H63" i="14" s="1"/>
  <c r="G62" i="14"/>
  <c r="H62" i="14" s="1"/>
  <c r="G61" i="14"/>
  <c r="H61" i="14" s="1"/>
  <c r="G60" i="14"/>
  <c r="H60" i="14" s="1"/>
  <c r="G59" i="14"/>
  <c r="H59" i="14" s="1"/>
  <c r="G58" i="14"/>
  <c r="H58" i="14" s="1"/>
  <c r="G57" i="14"/>
  <c r="H57" i="14" s="1"/>
  <c r="G56" i="14"/>
  <c r="H56" i="14" s="1"/>
  <c r="G55" i="14"/>
  <c r="H55" i="14" s="1"/>
  <c r="G54" i="14"/>
  <c r="H54" i="14" s="1"/>
  <c r="G53" i="14"/>
  <c r="H53" i="14" s="1"/>
  <c r="G52" i="14"/>
  <c r="H52" i="14" s="1"/>
  <c r="G51" i="14"/>
  <c r="H51" i="14" s="1"/>
  <c r="G50" i="14"/>
  <c r="H50" i="14" s="1"/>
  <c r="G49" i="14"/>
  <c r="H49" i="14" s="1"/>
  <c r="G48" i="14"/>
  <c r="H48" i="14" s="1"/>
  <c r="G47" i="14"/>
  <c r="H47" i="14" s="1"/>
  <c r="G46" i="14"/>
  <c r="H46" i="14" s="1"/>
  <c r="G45" i="14"/>
  <c r="H45" i="14" s="1"/>
  <c r="G44" i="14"/>
  <c r="H44" i="14" s="1"/>
  <c r="G43" i="14"/>
  <c r="H43" i="14" s="1"/>
  <c r="G42" i="14"/>
  <c r="H42" i="14" s="1"/>
  <c r="G41" i="14"/>
  <c r="H41" i="14" s="1"/>
  <c r="G40" i="14"/>
  <c r="H40" i="14" s="1"/>
  <c r="G38" i="14"/>
  <c r="H38" i="14" s="1"/>
  <c r="C164" i="14"/>
  <c r="D164" i="14" s="1"/>
  <c r="C165" i="14"/>
  <c r="D165" i="14" s="1"/>
  <c r="C166" i="14"/>
  <c r="D166" i="14" s="1"/>
  <c r="C162" i="14"/>
  <c r="D162" i="14" s="1"/>
  <c r="C160" i="14"/>
  <c r="D160" i="14" s="1"/>
  <c r="C159" i="14"/>
  <c r="D159" i="14" s="1"/>
  <c r="C150" i="14"/>
  <c r="D150" i="14" s="1"/>
  <c r="C144" i="14"/>
  <c r="D144" i="14" s="1"/>
  <c r="C145" i="14"/>
  <c r="D145" i="14" s="1"/>
  <c r="C135" i="14"/>
  <c r="D135" i="14" s="1"/>
  <c r="C126" i="14"/>
  <c r="D126" i="14" s="1"/>
  <c r="C127" i="14"/>
  <c r="D127" i="14" s="1"/>
  <c r="C124" i="14"/>
  <c r="D124" i="14" s="1"/>
  <c r="C122" i="14"/>
  <c r="D122" i="14" s="1"/>
  <c r="C113" i="14"/>
  <c r="D113" i="14" s="1"/>
  <c r="C114" i="14"/>
  <c r="D114" i="14" s="1"/>
  <c r="C115" i="14"/>
  <c r="D115" i="14" s="1"/>
  <c r="C112" i="14"/>
  <c r="D112" i="14" s="1"/>
  <c r="C109" i="14"/>
  <c r="D109" i="14" s="1"/>
  <c r="C106" i="14"/>
  <c r="D106" i="14" s="1"/>
  <c r="C103" i="14"/>
  <c r="D103" i="14" s="1"/>
  <c r="C100" i="14"/>
  <c r="D100" i="14" s="1"/>
  <c r="C89" i="14"/>
  <c r="D89" i="14" s="1"/>
  <c r="C88" i="14"/>
  <c r="D88" i="14" s="1"/>
  <c r="C86" i="14"/>
  <c r="D86" i="14" s="1"/>
  <c r="C80" i="14"/>
  <c r="D80" i="14" s="1"/>
  <c r="C77" i="14"/>
  <c r="D77" i="14" s="1"/>
  <c r="C74" i="14"/>
  <c r="D74" i="14" s="1"/>
  <c r="C69" i="14"/>
  <c r="D69" i="14" s="1"/>
  <c r="C70" i="14"/>
  <c r="D70" i="14" s="1"/>
  <c r="C71" i="14"/>
  <c r="D71" i="14" s="1"/>
  <c r="C72" i="14"/>
  <c r="D72" i="14" s="1"/>
  <c r="C68" i="14"/>
  <c r="D68" i="14" s="1"/>
  <c r="C60" i="14"/>
  <c r="D60" i="14" s="1"/>
  <c r="C54" i="14"/>
  <c r="D54" i="14" s="1"/>
  <c r="C49" i="14"/>
  <c r="D49" i="14" s="1"/>
  <c r="C40" i="14"/>
  <c r="D40" i="14" s="1"/>
  <c r="C32" i="14"/>
  <c r="D32" i="14" s="1"/>
  <c r="C25" i="14"/>
  <c r="D25" i="14" s="1"/>
  <c r="C24" i="14"/>
  <c r="D24" i="14" s="1"/>
  <c r="C21" i="14"/>
  <c r="D21" i="14" s="1"/>
  <c r="C22" i="14"/>
  <c r="D22" i="14" s="1"/>
  <c r="C16" i="14"/>
  <c r="D16" i="14" s="1"/>
  <c r="C13" i="14"/>
  <c r="D13" i="14" s="1"/>
  <c r="C9" i="14" l="1"/>
  <c r="C10" i="14"/>
  <c r="C11" i="14"/>
  <c r="C12" i="14"/>
  <c r="C14" i="14"/>
  <c r="C15" i="14"/>
  <c r="C17" i="14"/>
  <c r="C18" i="14"/>
  <c r="C19" i="14"/>
  <c r="C20" i="14"/>
  <c r="C23" i="14"/>
  <c r="C26" i="14"/>
  <c r="C27" i="14"/>
  <c r="C28" i="14"/>
  <c r="C29" i="14"/>
  <c r="C30" i="14"/>
  <c r="C31" i="14"/>
  <c r="C33" i="14"/>
  <c r="C34" i="14"/>
  <c r="C35" i="14"/>
  <c r="C36" i="14"/>
  <c r="C37" i="14"/>
  <c r="C38" i="14"/>
  <c r="C39" i="14"/>
  <c r="C41" i="14"/>
  <c r="C42" i="14"/>
  <c r="C43" i="14"/>
  <c r="C44" i="14"/>
  <c r="C45" i="14"/>
  <c r="C46" i="14"/>
  <c r="C47" i="14"/>
  <c r="C48" i="14"/>
  <c r="C50" i="14"/>
  <c r="C51" i="14"/>
  <c r="C52" i="14"/>
  <c r="C53" i="14"/>
  <c r="C55" i="14"/>
  <c r="C56" i="14"/>
  <c r="C57" i="14"/>
  <c r="C58" i="14"/>
  <c r="C59" i="14"/>
  <c r="C61" i="14"/>
  <c r="C62" i="14"/>
  <c r="C63" i="14"/>
  <c r="C64" i="14"/>
  <c r="C65" i="14"/>
  <c r="C66" i="14"/>
  <c r="C67" i="14"/>
  <c r="C73" i="14"/>
  <c r="C75" i="14"/>
  <c r="C76" i="14"/>
  <c r="C78" i="14"/>
  <c r="C79" i="14"/>
  <c r="C81" i="14"/>
  <c r="C82" i="14"/>
  <c r="C83" i="14"/>
  <c r="C84" i="14"/>
  <c r="C85" i="14"/>
  <c r="C87" i="14"/>
  <c r="C90" i="14"/>
  <c r="C91" i="14"/>
  <c r="C92" i="14"/>
  <c r="C93" i="14"/>
  <c r="C94" i="14"/>
  <c r="C95" i="14"/>
  <c r="C96" i="14"/>
  <c r="C97" i="14"/>
  <c r="C98" i="14"/>
  <c r="C99" i="14"/>
  <c r="C101" i="14"/>
  <c r="C102" i="14"/>
  <c r="C104" i="14"/>
  <c r="C105" i="14"/>
  <c r="C107" i="14"/>
  <c r="C108" i="14"/>
  <c r="C110" i="14"/>
  <c r="C111" i="14"/>
  <c r="C116" i="14"/>
  <c r="C117" i="14"/>
  <c r="C118" i="14"/>
  <c r="C119" i="14"/>
  <c r="C120" i="14"/>
  <c r="C121" i="14"/>
  <c r="C123" i="14"/>
  <c r="C125" i="14"/>
  <c r="C128" i="14"/>
  <c r="C129" i="14"/>
  <c r="C130" i="14"/>
  <c r="C131" i="14"/>
  <c r="C132" i="14"/>
  <c r="C133" i="14"/>
  <c r="C134" i="14"/>
  <c r="C136" i="14"/>
  <c r="C137" i="14"/>
  <c r="C138" i="14"/>
  <c r="C139" i="14"/>
  <c r="C140" i="14"/>
  <c r="C141" i="14"/>
  <c r="C142" i="14"/>
  <c r="C143" i="14"/>
  <c r="C146" i="14"/>
  <c r="C147" i="14"/>
  <c r="C148" i="14"/>
  <c r="C149" i="14"/>
  <c r="C151" i="14"/>
  <c r="C152" i="14"/>
  <c r="C153" i="14"/>
  <c r="C154" i="14"/>
  <c r="C155" i="14"/>
  <c r="C156" i="14"/>
  <c r="C157" i="14"/>
  <c r="C158" i="14"/>
  <c r="C161" i="14"/>
  <c r="C163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9" i="14"/>
  <c r="G10" i="14"/>
  <c r="G11" i="14"/>
  <c r="G12" i="14"/>
  <c r="G13" i="14"/>
  <c r="G14" i="14"/>
  <c r="G9" i="14"/>
  <c r="F27" i="15" l="1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X34" i="15"/>
  <c r="Y34" i="15"/>
  <c r="Z34" i="15"/>
  <c r="AA34" i="15"/>
  <c r="AB34" i="15"/>
  <c r="AC34" i="15"/>
  <c r="AD34" i="15"/>
  <c r="AE34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AE37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AE38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Y39" i="15"/>
  <c r="Z39" i="15"/>
  <c r="AA39" i="15"/>
  <c r="AB39" i="15"/>
  <c r="AC39" i="15"/>
  <c r="AD39" i="15"/>
  <c r="AE39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AD43" i="15"/>
  <c r="AE43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X44" i="15"/>
  <c r="Y44" i="15"/>
  <c r="Z44" i="15"/>
  <c r="AA44" i="15"/>
  <c r="AB44" i="15"/>
  <c r="AC44" i="15"/>
  <c r="AD44" i="15"/>
  <c r="AE44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Y45" i="15"/>
  <c r="Z45" i="15"/>
  <c r="AA45" i="15"/>
  <c r="AB45" i="15"/>
  <c r="AC45" i="15"/>
  <c r="AD45" i="15"/>
  <c r="AE45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AA46" i="15"/>
  <c r="AB46" i="15"/>
  <c r="AC46" i="15"/>
  <c r="AD46" i="15"/>
  <c r="AE46" i="15"/>
  <c r="F3" i="15"/>
  <c r="F51" i="15" s="1"/>
  <c r="G3" i="15"/>
  <c r="H3" i="15"/>
  <c r="H51" i="15" s="1"/>
  <c r="I3" i="15"/>
  <c r="J3" i="15"/>
  <c r="J51" i="15" s="1"/>
  <c r="K3" i="15"/>
  <c r="L3" i="15"/>
  <c r="L51" i="15" s="1"/>
  <c r="M3" i="15"/>
  <c r="N3" i="15"/>
  <c r="N51" i="15" s="1"/>
  <c r="O3" i="15"/>
  <c r="P3" i="15"/>
  <c r="P51" i="15" s="1"/>
  <c r="Q3" i="15"/>
  <c r="R3" i="15"/>
  <c r="R51" i="15" s="1"/>
  <c r="S3" i="15"/>
  <c r="T3" i="15"/>
  <c r="T51" i="15" s="1"/>
  <c r="U3" i="15"/>
  <c r="V3" i="15"/>
  <c r="V51" i="15" s="1"/>
  <c r="W3" i="15"/>
  <c r="X3" i="15"/>
  <c r="X51" i="15" s="1"/>
  <c r="Y3" i="15"/>
  <c r="Z3" i="15"/>
  <c r="Z51" i="15" s="1"/>
  <c r="AA3" i="15"/>
  <c r="AB3" i="15"/>
  <c r="AB51" i="15" s="1"/>
  <c r="AC3" i="15"/>
  <c r="AD3" i="15"/>
  <c r="AD51" i="15" s="1"/>
  <c r="AE3" i="15"/>
  <c r="F4" i="15"/>
  <c r="G4" i="15"/>
  <c r="H4" i="15"/>
  <c r="H52" i="15" s="1"/>
  <c r="I4" i="15"/>
  <c r="J4" i="15"/>
  <c r="J52" i="15" s="1"/>
  <c r="K4" i="15"/>
  <c r="L4" i="15"/>
  <c r="L52" i="15" s="1"/>
  <c r="M4" i="15"/>
  <c r="N4" i="15"/>
  <c r="N52" i="15" s="1"/>
  <c r="O4" i="15"/>
  <c r="P4" i="15"/>
  <c r="P52" i="15" s="1"/>
  <c r="Q4" i="15"/>
  <c r="R4" i="15"/>
  <c r="R52" i="15" s="1"/>
  <c r="S4" i="15"/>
  <c r="T4" i="15"/>
  <c r="T52" i="15" s="1"/>
  <c r="U4" i="15"/>
  <c r="V4" i="15"/>
  <c r="V52" i="15" s="1"/>
  <c r="W4" i="15"/>
  <c r="X4" i="15"/>
  <c r="X52" i="15" s="1"/>
  <c r="Y4" i="15"/>
  <c r="Z4" i="15"/>
  <c r="Z52" i="15" s="1"/>
  <c r="AA4" i="15"/>
  <c r="AB4" i="15"/>
  <c r="AB52" i="15" s="1"/>
  <c r="AC4" i="15"/>
  <c r="AD4" i="15"/>
  <c r="AD52" i="15" s="1"/>
  <c r="AE4" i="15"/>
  <c r="F5" i="15"/>
  <c r="F53" i="15" s="1"/>
  <c r="G5" i="15"/>
  <c r="H5" i="15"/>
  <c r="H53" i="15" s="1"/>
  <c r="I5" i="15"/>
  <c r="J5" i="15"/>
  <c r="J53" i="15" s="1"/>
  <c r="K5" i="15"/>
  <c r="L5" i="15"/>
  <c r="L53" i="15" s="1"/>
  <c r="M5" i="15"/>
  <c r="N5" i="15"/>
  <c r="N53" i="15" s="1"/>
  <c r="O5" i="15"/>
  <c r="P5" i="15"/>
  <c r="P53" i="15" s="1"/>
  <c r="Q5" i="15"/>
  <c r="R5" i="15"/>
  <c r="R53" i="15" s="1"/>
  <c r="S5" i="15"/>
  <c r="T5" i="15"/>
  <c r="T53" i="15" s="1"/>
  <c r="U5" i="15"/>
  <c r="V5" i="15"/>
  <c r="V53" i="15" s="1"/>
  <c r="W5" i="15"/>
  <c r="X5" i="15"/>
  <c r="X53" i="15" s="1"/>
  <c r="Y5" i="15"/>
  <c r="Z5" i="15"/>
  <c r="Z53" i="15" s="1"/>
  <c r="AA5" i="15"/>
  <c r="AB5" i="15"/>
  <c r="AB53" i="15" s="1"/>
  <c r="AC5" i="15"/>
  <c r="AD5" i="15"/>
  <c r="AD53" i="15" s="1"/>
  <c r="AE5" i="15"/>
  <c r="F6" i="15"/>
  <c r="F54" i="15" s="1"/>
  <c r="G6" i="15"/>
  <c r="H6" i="15"/>
  <c r="H54" i="15" s="1"/>
  <c r="I6" i="15"/>
  <c r="J6" i="15"/>
  <c r="J54" i="15" s="1"/>
  <c r="K6" i="15"/>
  <c r="L6" i="15"/>
  <c r="L54" i="15" s="1"/>
  <c r="M6" i="15"/>
  <c r="N6" i="15"/>
  <c r="N54" i="15" s="1"/>
  <c r="O6" i="15"/>
  <c r="P6" i="15"/>
  <c r="P54" i="15" s="1"/>
  <c r="Q6" i="15"/>
  <c r="R6" i="15"/>
  <c r="R54" i="15" s="1"/>
  <c r="S6" i="15"/>
  <c r="T6" i="15"/>
  <c r="T54" i="15" s="1"/>
  <c r="U6" i="15"/>
  <c r="V6" i="15"/>
  <c r="V54" i="15" s="1"/>
  <c r="W6" i="15"/>
  <c r="X6" i="15"/>
  <c r="X54" i="15" s="1"/>
  <c r="Y6" i="15"/>
  <c r="Z6" i="15"/>
  <c r="Z54" i="15" s="1"/>
  <c r="AA6" i="15"/>
  <c r="AB6" i="15"/>
  <c r="AB54" i="15" s="1"/>
  <c r="AC6" i="15"/>
  <c r="AD6" i="15"/>
  <c r="AD54" i="15" s="1"/>
  <c r="AE6" i="15"/>
  <c r="F7" i="15"/>
  <c r="F55" i="15" s="1"/>
  <c r="G7" i="15"/>
  <c r="H7" i="15"/>
  <c r="H55" i="15" s="1"/>
  <c r="I7" i="15"/>
  <c r="J7" i="15"/>
  <c r="J55" i="15" s="1"/>
  <c r="K7" i="15"/>
  <c r="L7" i="15"/>
  <c r="L55" i="15" s="1"/>
  <c r="M7" i="15"/>
  <c r="N7" i="15"/>
  <c r="N55" i="15" s="1"/>
  <c r="O7" i="15"/>
  <c r="P7" i="15"/>
  <c r="P55" i="15" s="1"/>
  <c r="Q7" i="15"/>
  <c r="R7" i="15"/>
  <c r="R55" i="15" s="1"/>
  <c r="S7" i="15"/>
  <c r="T7" i="15"/>
  <c r="T55" i="15" s="1"/>
  <c r="U7" i="15"/>
  <c r="V7" i="15"/>
  <c r="V55" i="15" s="1"/>
  <c r="W7" i="15"/>
  <c r="X7" i="15"/>
  <c r="X55" i="15" s="1"/>
  <c r="Y7" i="15"/>
  <c r="Z7" i="15"/>
  <c r="Z55" i="15" s="1"/>
  <c r="AA7" i="15"/>
  <c r="AB7" i="15"/>
  <c r="AC7" i="15"/>
  <c r="AD7" i="15"/>
  <c r="AE7" i="15"/>
  <c r="F8" i="15"/>
  <c r="F56" i="15" s="1"/>
  <c r="G8" i="15"/>
  <c r="H8" i="15"/>
  <c r="H56" i="15" s="1"/>
  <c r="I8" i="15"/>
  <c r="J8" i="15"/>
  <c r="J56" i="15" s="1"/>
  <c r="K8" i="15"/>
  <c r="L8" i="15"/>
  <c r="L56" i="15" s="1"/>
  <c r="M8" i="15"/>
  <c r="N8" i="15"/>
  <c r="N56" i="15" s="1"/>
  <c r="O8" i="15"/>
  <c r="P8" i="15"/>
  <c r="P56" i="15" s="1"/>
  <c r="Q8" i="15"/>
  <c r="R8" i="15"/>
  <c r="R56" i="15" s="1"/>
  <c r="S8" i="15"/>
  <c r="T8" i="15"/>
  <c r="T56" i="15" s="1"/>
  <c r="U8" i="15"/>
  <c r="V8" i="15"/>
  <c r="V56" i="15" s="1"/>
  <c r="W8" i="15"/>
  <c r="X8" i="15"/>
  <c r="X56" i="15" s="1"/>
  <c r="Y8" i="15"/>
  <c r="Z8" i="15"/>
  <c r="Z56" i="15" s="1"/>
  <c r="AA8" i="15"/>
  <c r="AB8" i="15"/>
  <c r="AC8" i="15"/>
  <c r="AD8" i="15"/>
  <c r="AD56" i="15" s="1"/>
  <c r="AE8" i="15"/>
  <c r="F9" i="15"/>
  <c r="F57" i="15" s="1"/>
  <c r="G9" i="15"/>
  <c r="H9" i="15"/>
  <c r="H57" i="15" s="1"/>
  <c r="I9" i="15"/>
  <c r="J9" i="15"/>
  <c r="J57" i="15" s="1"/>
  <c r="K9" i="15"/>
  <c r="L9" i="15"/>
  <c r="L57" i="15" s="1"/>
  <c r="M9" i="15"/>
  <c r="N9" i="15"/>
  <c r="N57" i="15" s="1"/>
  <c r="O9" i="15"/>
  <c r="P9" i="15"/>
  <c r="P57" i="15" s="1"/>
  <c r="Q9" i="15"/>
  <c r="R9" i="15"/>
  <c r="R57" i="15" s="1"/>
  <c r="S9" i="15"/>
  <c r="T9" i="15"/>
  <c r="T57" i="15" s="1"/>
  <c r="U9" i="15"/>
  <c r="V9" i="15"/>
  <c r="V57" i="15" s="1"/>
  <c r="W9" i="15"/>
  <c r="X9" i="15"/>
  <c r="X57" i="15" s="1"/>
  <c r="Y9" i="15"/>
  <c r="Z9" i="15"/>
  <c r="Z57" i="15" s="1"/>
  <c r="AA9" i="15"/>
  <c r="AB9" i="15"/>
  <c r="AC9" i="15"/>
  <c r="AD9" i="15"/>
  <c r="AE9" i="15"/>
  <c r="F10" i="15"/>
  <c r="F58" i="15" s="1"/>
  <c r="G10" i="15"/>
  <c r="H10" i="15"/>
  <c r="H58" i="15" s="1"/>
  <c r="I10" i="15"/>
  <c r="J10" i="15"/>
  <c r="J58" i="15" s="1"/>
  <c r="K10" i="15"/>
  <c r="L10" i="15"/>
  <c r="L58" i="15" s="1"/>
  <c r="M10" i="15"/>
  <c r="N10" i="15"/>
  <c r="N58" i="15" s="1"/>
  <c r="O10" i="15"/>
  <c r="P10" i="15"/>
  <c r="P58" i="15" s="1"/>
  <c r="Q10" i="15"/>
  <c r="R10" i="15"/>
  <c r="R58" i="15" s="1"/>
  <c r="S10" i="15"/>
  <c r="T10" i="15"/>
  <c r="T58" i="15" s="1"/>
  <c r="U10" i="15"/>
  <c r="V10" i="15"/>
  <c r="V58" i="15" s="1"/>
  <c r="W10" i="15"/>
  <c r="X10" i="15"/>
  <c r="X58" i="15" s="1"/>
  <c r="Y10" i="15"/>
  <c r="Z10" i="15"/>
  <c r="Z58" i="15" s="1"/>
  <c r="AA10" i="15"/>
  <c r="AB10" i="15"/>
  <c r="AC10" i="15"/>
  <c r="AD10" i="15"/>
  <c r="AE10" i="15"/>
  <c r="F11" i="15"/>
  <c r="F59" i="15" s="1"/>
  <c r="G11" i="15"/>
  <c r="H11" i="15"/>
  <c r="H59" i="15" s="1"/>
  <c r="I11" i="15"/>
  <c r="J11" i="15"/>
  <c r="J59" i="15" s="1"/>
  <c r="K11" i="15"/>
  <c r="L11" i="15"/>
  <c r="L59" i="15" s="1"/>
  <c r="M11" i="15"/>
  <c r="N11" i="15"/>
  <c r="N59" i="15" s="1"/>
  <c r="O11" i="15"/>
  <c r="P11" i="15"/>
  <c r="P59" i="15" s="1"/>
  <c r="Q11" i="15"/>
  <c r="R11" i="15"/>
  <c r="R59" i="15" s="1"/>
  <c r="S11" i="15"/>
  <c r="T11" i="15"/>
  <c r="T59" i="15" s="1"/>
  <c r="U11" i="15"/>
  <c r="V11" i="15"/>
  <c r="V59" i="15" s="1"/>
  <c r="W11" i="15"/>
  <c r="X11" i="15"/>
  <c r="X59" i="15" s="1"/>
  <c r="Y11" i="15"/>
  <c r="Z11" i="15"/>
  <c r="Z59" i="15" s="1"/>
  <c r="AA11" i="15"/>
  <c r="AB11" i="15"/>
  <c r="AC11" i="15"/>
  <c r="AD11" i="15"/>
  <c r="AE11" i="15"/>
  <c r="F12" i="15"/>
  <c r="F60" i="15" s="1"/>
  <c r="G12" i="15"/>
  <c r="H12" i="15"/>
  <c r="H60" i="15" s="1"/>
  <c r="I12" i="15"/>
  <c r="J12" i="15"/>
  <c r="J60" i="15" s="1"/>
  <c r="K12" i="15"/>
  <c r="L12" i="15"/>
  <c r="L60" i="15" s="1"/>
  <c r="M12" i="15"/>
  <c r="N12" i="15"/>
  <c r="N60" i="15" s="1"/>
  <c r="O12" i="15"/>
  <c r="P12" i="15"/>
  <c r="P60" i="15" s="1"/>
  <c r="Q12" i="15"/>
  <c r="R12" i="15"/>
  <c r="R60" i="15" s="1"/>
  <c r="S12" i="15"/>
  <c r="T12" i="15"/>
  <c r="T60" i="15" s="1"/>
  <c r="U12" i="15"/>
  <c r="V12" i="15"/>
  <c r="V60" i="15" s="1"/>
  <c r="W12" i="15"/>
  <c r="X12" i="15"/>
  <c r="X60" i="15" s="1"/>
  <c r="Y12" i="15"/>
  <c r="Z12" i="15"/>
  <c r="Z60" i="15" s="1"/>
  <c r="AA12" i="15"/>
  <c r="AB12" i="15"/>
  <c r="AC12" i="15"/>
  <c r="AD12" i="15"/>
  <c r="AD60" i="15" s="1"/>
  <c r="AE12" i="15"/>
  <c r="F13" i="15"/>
  <c r="F61" i="15" s="1"/>
  <c r="G13" i="15"/>
  <c r="H13" i="15"/>
  <c r="H61" i="15" s="1"/>
  <c r="I13" i="15"/>
  <c r="J13" i="15"/>
  <c r="J61" i="15" s="1"/>
  <c r="K13" i="15"/>
  <c r="L13" i="15"/>
  <c r="L61" i="15" s="1"/>
  <c r="M13" i="15"/>
  <c r="N13" i="15"/>
  <c r="N61" i="15" s="1"/>
  <c r="O13" i="15"/>
  <c r="P13" i="15"/>
  <c r="P61" i="15" s="1"/>
  <c r="Q13" i="15"/>
  <c r="R13" i="15"/>
  <c r="R61" i="15" s="1"/>
  <c r="S13" i="15"/>
  <c r="T13" i="15"/>
  <c r="T61" i="15" s="1"/>
  <c r="U13" i="15"/>
  <c r="V13" i="15"/>
  <c r="V61" i="15" s="1"/>
  <c r="W13" i="15"/>
  <c r="X13" i="15"/>
  <c r="X61" i="15" s="1"/>
  <c r="Y13" i="15"/>
  <c r="Z13" i="15"/>
  <c r="Z61" i="15" s="1"/>
  <c r="AA13" i="15"/>
  <c r="AB13" i="15"/>
  <c r="AC13" i="15"/>
  <c r="AD13" i="15"/>
  <c r="AD61" i="15" s="1"/>
  <c r="AE13" i="15"/>
  <c r="F14" i="15"/>
  <c r="F62" i="15" s="1"/>
  <c r="G14" i="15"/>
  <c r="H14" i="15"/>
  <c r="H62" i="15" s="1"/>
  <c r="I14" i="15"/>
  <c r="J14" i="15"/>
  <c r="J62" i="15" s="1"/>
  <c r="K14" i="15"/>
  <c r="L14" i="15"/>
  <c r="L62" i="15" s="1"/>
  <c r="M14" i="15"/>
  <c r="N14" i="15"/>
  <c r="N62" i="15" s="1"/>
  <c r="O14" i="15"/>
  <c r="P14" i="15"/>
  <c r="P62" i="15" s="1"/>
  <c r="Q14" i="15"/>
  <c r="R14" i="15"/>
  <c r="R62" i="15" s="1"/>
  <c r="S14" i="15"/>
  <c r="T14" i="15"/>
  <c r="T62" i="15" s="1"/>
  <c r="U14" i="15"/>
  <c r="V14" i="15"/>
  <c r="V62" i="15" s="1"/>
  <c r="W14" i="15"/>
  <c r="X14" i="15"/>
  <c r="X62" i="15" s="1"/>
  <c r="Y14" i="15"/>
  <c r="Z14" i="15"/>
  <c r="Z62" i="15" s="1"/>
  <c r="AA14" i="15"/>
  <c r="AB14" i="15"/>
  <c r="AC14" i="15"/>
  <c r="AD14" i="15"/>
  <c r="AD62" i="15" s="1"/>
  <c r="AE14" i="15"/>
  <c r="F15" i="15"/>
  <c r="F63" i="15" s="1"/>
  <c r="G15" i="15"/>
  <c r="H15" i="15"/>
  <c r="H63" i="15" s="1"/>
  <c r="I15" i="15"/>
  <c r="J15" i="15"/>
  <c r="J63" i="15" s="1"/>
  <c r="K15" i="15"/>
  <c r="L15" i="15"/>
  <c r="L63" i="15" s="1"/>
  <c r="M15" i="15"/>
  <c r="N15" i="15"/>
  <c r="N63" i="15" s="1"/>
  <c r="O15" i="15"/>
  <c r="P15" i="15"/>
  <c r="P63" i="15" s="1"/>
  <c r="Q15" i="15"/>
  <c r="R15" i="15"/>
  <c r="R63" i="15" s="1"/>
  <c r="S15" i="15"/>
  <c r="T15" i="15"/>
  <c r="T63" i="15" s="1"/>
  <c r="U15" i="15"/>
  <c r="V15" i="15"/>
  <c r="V63" i="15" s="1"/>
  <c r="W15" i="15"/>
  <c r="X15" i="15"/>
  <c r="X63" i="15" s="1"/>
  <c r="Y15" i="15"/>
  <c r="Z15" i="15"/>
  <c r="Z63" i="15" s="1"/>
  <c r="AA15" i="15"/>
  <c r="AB15" i="15"/>
  <c r="AC15" i="15"/>
  <c r="AD15" i="15"/>
  <c r="AD63" i="15" s="1"/>
  <c r="AE15" i="15"/>
  <c r="F16" i="15"/>
  <c r="F64" i="15" s="1"/>
  <c r="G16" i="15"/>
  <c r="H16" i="15"/>
  <c r="H64" i="15" s="1"/>
  <c r="I16" i="15"/>
  <c r="J16" i="15"/>
  <c r="J64" i="15" s="1"/>
  <c r="K16" i="15"/>
  <c r="L16" i="15"/>
  <c r="L64" i="15" s="1"/>
  <c r="M16" i="15"/>
  <c r="N16" i="15"/>
  <c r="N64" i="15" s="1"/>
  <c r="O16" i="15"/>
  <c r="P16" i="15"/>
  <c r="P64" i="15" s="1"/>
  <c r="Q16" i="15"/>
  <c r="R16" i="15"/>
  <c r="R64" i="15" s="1"/>
  <c r="S16" i="15"/>
  <c r="T16" i="15"/>
  <c r="T64" i="15" s="1"/>
  <c r="U16" i="15"/>
  <c r="V16" i="15"/>
  <c r="V64" i="15" s="1"/>
  <c r="W16" i="15"/>
  <c r="X16" i="15"/>
  <c r="X64" i="15" s="1"/>
  <c r="Y16" i="15"/>
  <c r="Z16" i="15"/>
  <c r="Z64" i="15" s="1"/>
  <c r="AA16" i="15"/>
  <c r="AB16" i="15"/>
  <c r="AC16" i="15"/>
  <c r="AD16" i="15"/>
  <c r="AD64" i="15" s="1"/>
  <c r="AE16" i="15"/>
  <c r="F17" i="15"/>
  <c r="F65" i="15" s="1"/>
  <c r="G17" i="15"/>
  <c r="H17" i="15"/>
  <c r="H65" i="15" s="1"/>
  <c r="I17" i="15"/>
  <c r="J17" i="15"/>
  <c r="J65" i="15" s="1"/>
  <c r="K17" i="15"/>
  <c r="L17" i="15"/>
  <c r="L65" i="15" s="1"/>
  <c r="M17" i="15"/>
  <c r="N17" i="15"/>
  <c r="N65" i="15" s="1"/>
  <c r="O17" i="15"/>
  <c r="P17" i="15"/>
  <c r="P65" i="15" s="1"/>
  <c r="Q17" i="15"/>
  <c r="R17" i="15"/>
  <c r="R65" i="15" s="1"/>
  <c r="S17" i="15"/>
  <c r="T17" i="15"/>
  <c r="T65" i="15" s="1"/>
  <c r="U17" i="15"/>
  <c r="V17" i="15"/>
  <c r="V65" i="15" s="1"/>
  <c r="W17" i="15"/>
  <c r="X17" i="15"/>
  <c r="X65" i="15" s="1"/>
  <c r="Y17" i="15"/>
  <c r="Z17" i="15"/>
  <c r="Z65" i="15" s="1"/>
  <c r="AA17" i="15"/>
  <c r="AB17" i="15"/>
  <c r="AC17" i="15"/>
  <c r="AD17" i="15"/>
  <c r="AD65" i="15" s="1"/>
  <c r="AE17" i="15"/>
  <c r="F18" i="15"/>
  <c r="F66" i="15" s="1"/>
  <c r="G18" i="15"/>
  <c r="H18" i="15"/>
  <c r="H66" i="15" s="1"/>
  <c r="I18" i="15"/>
  <c r="I66" i="15" s="1"/>
  <c r="J18" i="15"/>
  <c r="J66" i="15" s="1"/>
  <c r="K18" i="15"/>
  <c r="L18" i="15"/>
  <c r="L66" i="15" s="1"/>
  <c r="M18" i="15"/>
  <c r="M66" i="15" s="1"/>
  <c r="N18" i="15"/>
  <c r="N66" i="15" s="1"/>
  <c r="O18" i="15"/>
  <c r="P18" i="15"/>
  <c r="P66" i="15" s="1"/>
  <c r="Q18" i="15"/>
  <c r="R18" i="15"/>
  <c r="R66" i="15" s="1"/>
  <c r="S18" i="15"/>
  <c r="T18" i="15"/>
  <c r="T66" i="15" s="1"/>
  <c r="U18" i="15"/>
  <c r="U66" i="15" s="1"/>
  <c r="V18" i="15"/>
  <c r="V66" i="15" s="1"/>
  <c r="W18" i="15"/>
  <c r="X18" i="15"/>
  <c r="X66" i="15" s="1"/>
  <c r="Y18" i="15"/>
  <c r="Y66" i="15" s="1"/>
  <c r="Z18" i="15"/>
  <c r="Z66" i="15" s="1"/>
  <c r="AA18" i="15"/>
  <c r="AB18" i="15"/>
  <c r="AB66" i="15" s="1"/>
  <c r="AC18" i="15"/>
  <c r="AC66" i="15" s="1"/>
  <c r="AD18" i="15"/>
  <c r="AD66" i="15" s="1"/>
  <c r="AE18" i="15"/>
  <c r="F19" i="15"/>
  <c r="F67" i="15" s="1"/>
  <c r="G19" i="15"/>
  <c r="G67" i="15" s="1"/>
  <c r="H19" i="15"/>
  <c r="H67" i="15" s="1"/>
  <c r="I19" i="15"/>
  <c r="J19" i="15"/>
  <c r="J67" i="15" s="1"/>
  <c r="K19" i="15"/>
  <c r="K67" i="15" s="1"/>
  <c r="L19" i="15"/>
  <c r="L67" i="15" s="1"/>
  <c r="M19" i="15"/>
  <c r="N19" i="15"/>
  <c r="N67" i="15" s="1"/>
  <c r="O19" i="15"/>
  <c r="O67" i="15" s="1"/>
  <c r="P19" i="15"/>
  <c r="P67" i="15" s="1"/>
  <c r="Q19" i="15"/>
  <c r="R19" i="15"/>
  <c r="R67" i="15" s="1"/>
  <c r="S19" i="15"/>
  <c r="S67" i="15" s="1"/>
  <c r="T19" i="15"/>
  <c r="T67" i="15" s="1"/>
  <c r="U19" i="15"/>
  <c r="V19" i="15"/>
  <c r="V67" i="15" s="1"/>
  <c r="W19" i="15"/>
  <c r="W67" i="15" s="1"/>
  <c r="X19" i="15"/>
  <c r="X67" i="15" s="1"/>
  <c r="Y19" i="15"/>
  <c r="Z19" i="15"/>
  <c r="Z67" i="15" s="1"/>
  <c r="AA19" i="15"/>
  <c r="AA67" i="15" s="1"/>
  <c r="AB19" i="15"/>
  <c r="AC19" i="15"/>
  <c r="AD19" i="15"/>
  <c r="AD67" i="15" s="1"/>
  <c r="AE19" i="15"/>
  <c r="AE67" i="15" s="1"/>
  <c r="F20" i="15"/>
  <c r="F68" i="15" s="1"/>
  <c r="G20" i="15"/>
  <c r="H20" i="15"/>
  <c r="H68" i="15" s="1"/>
  <c r="I20" i="15"/>
  <c r="I68" i="15" s="1"/>
  <c r="J20" i="15"/>
  <c r="J68" i="15" s="1"/>
  <c r="K20" i="15"/>
  <c r="L20" i="15"/>
  <c r="L68" i="15" s="1"/>
  <c r="M20" i="15"/>
  <c r="M68" i="15" s="1"/>
  <c r="N20" i="15"/>
  <c r="N68" i="15" s="1"/>
  <c r="O20" i="15"/>
  <c r="P20" i="15"/>
  <c r="P68" i="15" s="1"/>
  <c r="Q20" i="15"/>
  <c r="Q68" i="15" s="1"/>
  <c r="R20" i="15"/>
  <c r="R68" i="15" s="1"/>
  <c r="S20" i="15"/>
  <c r="T20" i="15"/>
  <c r="T68" i="15" s="1"/>
  <c r="U20" i="15"/>
  <c r="U68" i="15" s="1"/>
  <c r="V20" i="15"/>
  <c r="V68" i="15" s="1"/>
  <c r="W20" i="15"/>
  <c r="X20" i="15"/>
  <c r="X68" i="15" s="1"/>
  <c r="Y20" i="15"/>
  <c r="Y68" i="15" s="1"/>
  <c r="Z20" i="15"/>
  <c r="Z68" i="15" s="1"/>
  <c r="AA20" i="15"/>
  <c r="AB20" i="15"/>
  <c r="AB68" i="15" s="1"/>
  <c r="AC20" i="15"/>
  <c r="AC68" i="15" s="1"/>
  <c r="AD20" i="15"/>
  <c r="AD68" i="15" s="1"/>
  <c r="AE20" i="15"/>
  <c r="F21" i="15"/>
  <c r="F69" i="15" s="1"/>
  <c r="G21" i="15"/>
  <c r="G69" i="15" s="1"/>
  <c r="H21" i="15"/>
  <c r="H69" i="15" s="1"/>
  <c r="I21" i="15"/>
  <c r="J21" i="15"/>
  <c r="J69" i="15" s="1"/>
  <c r="K21" i="15"/>
  <c r="K69" i="15" s="1"/>
  <c r="L21" i="15"/>
  <c r="L69" i="15" s="1"/>
  <c r="M21" i="15"/>
  <c r="N21" i="15"/>
  <c r="N69" i="15" s="1"/>
  <c r="O21" i="15"/>
  <c r="O69" i="15" s="1"/>
  <c r="P21" i="15"/>
  <c r="P69" i="15" s="1"/>
  <c r="Q21" i="15"/>
  <c r="R21" i="15"/>
  <c r="R69" i="15" s="1"/>
  <c r="S21" i="15"/>
  <c r="S69" i="15" s="1"/>
  <c r="T21" i="15"/>
  <c r="T69" i="15" s="1"/>
  <c r="U21" i="15"/>
  <c r="V21" i="15"/>
  <c r="V69" i="15" s="1"/>
  <c r="W21" i="15"/>
  <c r="W69" i="15" s="1"/>
  <c r="X21" i="15"/>
  <c r="X69" i="15" s="1"/>
  <c r="Y21" i="15"/>
  <c r="Z21" i="15"/>
  <c r="Z69" i="15" s="1"/>
  <c r="AA21" i="15"/>
  <c r="AA69" i="15" s="1"/>
  <c r="AB21" i="15"/>
  <c r="AC21" i="15"/>
  <c r="AD21" i="15"/>
  <c r="AD69" i="15" s="1"/>
  <c r="AE21" i="15"/>
  <c r="AE69" i="15" s="1"/>
  <c r="F22" i="15"/>
  <c r="F70" i="15" s="1"/>
  <c r="G22" i="15"/>
  <c r="H22" i="15"/>
  <c r="H70" i="15" s="1"/>
  <c r="I22" i="15"/>
  <c r="I70" i="15" s="1"/>
  <c r="J22" i="15"/>
  <c r="J70" i="15" s="1"/>
  <c r="K22" i="15"/>
  <c r="L22" i="15"/>
  <c r="L70" i="15" s="1"/>
  <c r="M22" i="15"/>
  <c r="M70" i="15" s="1"/>
  <c r="N22" i="15"/>
  <c r="N70" i="15" s="1"/>
  <c r="O22" i="15"/>
  <c r="P22" i="15"/>
  <c r="P70" i="15" s="1"/>
  <c r="Q22" i="15"/>
  <c r="Q70" i="15" s="1"/>
  <c r="R22" i="15"/>
  <c r="R70" i="15" s="1"/>
  <c r="S22" i="15"/>
  <c r="T22" i="15"/>
  <c r="T70" i="15" s="1"/>
  <c r="U22" i="15"/>
  <c r="U70" i="15" s="1"/>
  <c r="V22" i="15"/>
  <c r="V70" i="15" s="1"/>
  <c r="W22" i="15"/>
  <c r="X22" i="15"/>
  <c r="X70" i="15" s="1"/>
  <c r="Y22" i="15"/>
  <c r="Y70" i="15" s="1"/>
  <c r="Z22" i="15"/>
  <c r="Z70" i="15" s="1"/>
  <c r="AA22" i="15"/>
  <c r="AB22" i="15"/>
  <c r="AC22" i="15"/>
  <c r="AC70" i="15" s="1"/>
  <c r="AD22" i="15"/>
  <c r="AD70" i="15" s="1"/>
  <c r="AE22" i="15"/>
  <c r="C27" i="15"/>
  <c r="D27" i="15"/>
  <c r="E27" i="15"/>
  <c r="C28" i="15"/>
  <c r="D28" i="15"/>
  <c r="E28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D41" i="15"/>
  <c r="E41" i="15"/>
  <c r="C42" i="15"/>
  <c r="D42" i="15"/>
  <c r="E42" i="15"/>
  <c r="C43" i="15"/>
  <c r="D43" i="15"/>
  <c r="E43" i="15"/>
  <c r="C44" i="15"/>
  <c r="D44" i="15"/>
  <c r="E44" i="15"/>
  <c r="C45" i="15"/>
  <c r="D45" i="15"/>
  <c r="E45" i="15"/>
  <c r="C46" i="15"/>
  <c r="D46" i="15"/>
  <c r="E46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27" i="15"/>
  <c r="B51" i="15" s="1"/>
  <c r="C3" i="15"/>
  <c r="C51" i="15" s="1"/>
  <c r="D3" i="15"/>
  <c r="D51" i="15" s="1"/>
  <c r="E3" i="15"/>
  <c r="E51" i="15" s="1"/>
  <c r="C4" i="15"/>
  <c r="D4" i="15"/>
  <c r="D52" i="15" s="1"/>
  <c r="E4" i="15"/>
  <c r="E52" i="15" s="1"/>
  <c r="C5" i="15"/>
  <c r="C53" i="15" s="1"/>
  <c r="D5" i="15"/>
  <c r="D53" i="15" s="1"/>
  <c r="E5" i="15"/>
  <c r="E53" i="15" s="1"/>
  <c r="C6" i="15"/>
  <c r="C54" i="15" s="1"/>
  <c r="D6" i="15"/>
  <c r="D54" i="15" s="1"/>
  <c r="E6" i="15"/>
  <c r="E54" i="15" s="1"/>
  <c r="C7" i="15"/>
  <c r="C55" i="15" s="1"/>
  <c r="D7" i="15"/>
  <c r="D55" i="15" s="1"/>
  <c r="E7" i="15"/>
  <c r="E55" i="15" s="1"/>
  <c r="C8" i="15"/>
  <c r="C56" i="15" s="1"/>
  <c r="D8" i="15"/>
  <c r="D56" i="15" s="1"/>
  <c r="E8" i="15"/>
  <c r="E56" i="15" s="1"/>
  <c r="C9" i="15"/>
  <c r="C57" i="15" s="1"/>
  <c r="D9" i="15"/>
  <c r="D57" i="15" s="1"/>
  <c r="E9" i="15"/>
  <c r="E57" i="15" s="1"/>
  <c r="C10" i="15"/>
  <c r="C58" i="15" s="1"/>
  <c r="D10" i="15"/>
  <c r="D58" i="15" s="1"/>
  <c r="E10" i="15"/>
  <c r="E58" i="15" s="1"/>
  <c r="C11" i="15"/>
  <c r="C59" i="15" s="1"/>
  <c r="D11" i="15"/>
  <c r="D59" i="15" s="1"/>
  <c r="E11" i="15"/>
  <c r="E59" i="15" s="1"/>
  <c r="C12" i="15"/>
  <c r="C60" i="15" s="1"/>
  <c r="D12" i="15"/>
  <c r="D60" i="15" s="1"/>
  <c r="E12" i="15"/>
  <c r="E60" i="15" s="1"/>
  <c r="C13" i="15"/>
  <c r="C61" i="15" s="1"/>
  <c r="D13" i="15"/>
  <c r="E13" i="15"/>
  <c r="E61" i="15" s="1"/>
  <c r="C14" i="15"/>
  <c r="C62" i="15" s="1"/>
  <c r="D14" i="15"/>
  <c r="D62" i="15" s="1"/>
  <c r="E14" i="15"/>
  <c r="E62" i="15" s="1"/>
  <c r="C15" i="15"/>
  <c r="C63" i="15" s="1"/>
  <c r="D15" i="15"/>
  <c r="D63" i="15" s="1"/>
  <c r="E15" i="15"/>
  <c r="E63" i="15" s="1"/>
  <c r="C16" i="15"/>
  <c r="C64" i="15" s="1"/>
  <c r="D16" i="15"/>
  <c r="D64" i="15" s="1"/>
  <c r="E16" i="15"/>
  <c r="C17" i="15"/>
  <c r="C65" i="15" s="1"/>
  <c r="D17" i="15"/>
  <c r="D65" i="15" s="1"/>
  <c r="E17" i="15"/>
  <c r="E65" i="15" s="1"/>
  <c r="C18" i="15"/>
  <c r="C66" i="15" s="1"/>
  <c r="D18" i="15"/>
  <c r="D66" i="15" s="1"/>
  <c r="E18" i="15"/>
  <c r="E66" i="15" s="1"/>
  <c r="C19" i="15"/>
  <c r="C67" i="15" s="1"/>
  <c r="D19" i="15"/>
  <c r="D67" i="15" s="1"/>
  <c r="E19" i="15"/>
  <c r="C20" i="15"/>
  <c r="C68" i="15" s="1"/>
  <c r="D20" i="15"/>
  <c r="D68" i="15" s="1"/>
  <c r="E20" i="15"/>
  <c r="E68" i="15" s="1"/>
  <c r="C21" i="15"/>
  <c r="C69" i="15" s="1"/>
  <c r="D21" i="15"/>
  <c r="D69" i="15" s="1"/>
  <c r="E21" i="15"/>
  <c r="E69" i="15" s="1"/>
  <c r="C22" i="15"/>
  <c r="C70" i="15" s="1"/>
  <c r="D22" i="15"/>
  <c r="D70" i="15" s="1"/>
  <c r="E22" i="15"/>
  <c r="E70" i="15" s="1"/>
  <c r="B4" i="15"/>
  <c r="B52" i="15" s="1"/>
  <c r="B5" i="15"/>
  <c r="B6" i="15"/>
  <c r="B54" i="15" s="1"/>
  <c r="B7" i="15"/>
  <c r="B55" i="15" s="1"/>
  <c r="B8" i="15"/>
  <c r="B56" i="15" s="1"/>
  <c r="B9" i="15"/>
  <c r="B57" i="15" s="1"/>
  <c r="B10" i="15"/>
  <c r="B58" i="15" s="1"/>
  <c r="B11" i="15"/>
  <c r="B59" i="15" s="1"/>
  <c r="B12" i="15"/>
  <c r="B60" i="15" s="1"/>
  <c r="B13" i="15"/>
  <c r="B61" i="15" s="1"/>
  <c r="B14" i="15"/>
  <c r="B62" i="15" s="1"/>
  <c r="B15" i="15"/>
  <c r="B63" i="15" s="1"/>
  <c r="B16" i="15"/>
  <c r="B64" i="15" s="1"/>
  <c r="B17" i="15"/>
  <c r="B65" i="15" s="1"/>
  <c r="B18" i="15"/>
  <c r="B66" i="15" s="1"/>
  <c r="B19" i="15"/>
  <c r="B67" i="15" s="1"/>
  <c r="B20" i="15"/>
  <c r="B68" i="15" s="1"/>
  <c r="B21" i="15"/>
  <c r="B69" i="15" s="1"/>
  <c r="B22" i="15"/>
  <c r="B70" i="15" s="1"/>
  <c r="B53" i="15" l="1"/>
  <c r="F52" i="15"/>
  <c r="E64" i="15"/>
  <c r="D61" i="15"/>
  <c r="D71" i="15" s="1"/>
  <c r="D40" i="3" s="1"/>
  <c r="M19" i="14" s="1"/>
  <c r="E67" i="15"/>
  <c r="Q66" i="15"/>
  <c r="P47" i="15"/>
  <c r="P39" i="3" s="1"/>
  <c r="L31" i="14" s="1"/>
  <c r="C52" i="15"/>
  <c r="C71" i="15" s="1"/>
  <c r="C40" i="3" s="1"/>
  <c r="M18" i="14" s="1"/>
  <c r="AE70" i="15"/>
  <c r="AA70" i="15"/>
  <c r="W70" i="15"/>
  <c r="S70" i="15"/>
  <c r="O70" i="15"/>
  <c r="K70" i="15"/>
  <c r="G70" i="15"/>
  <c r="AC69" i="15"/>
  <c r="Y69" i="15"/>
  <c r="U69" i="15"/>
  <c r="Q69" i="15"/>
  <c r="M69" i="15"/>
  <c r="I69" i="15"/>
  <c r="AE68" i="15"/>
  <c r="AA68" i="15"/>
  <c r="W68" i="15"/>
  <c r="S68" i="15"/>
  <c r="O68" i="15"/>
  <c r="K68" i="15"/>
  <c r="G68" i="15"/>
  <c r="AC67" i="15"/>
  <c r="Y67" i="15"/>
  <c r="U67" i="15"/>
  <c r="Q67" i="15"/>
  <c r="M67" i="15"/>
  <c r="I67" i="15"/>
  <c r="AE66" i="15"/>
  <c r="AA66" i="15"/>
  <c r="W66" i="15"/>
  <c r="S66" i="15"/>
  <c r="O66" i="15"/>
  <c r="K66" i="15"/>
  <c r="G66" i="15"/>
  <c r="AC65" i="15"/>
  <c r="Y65" i="15"/>
  <c r="U65" i="15"/>
  <c r="Q65" i="15"/>
  <c r="M65" i="15"/>
  <c r="X47" i="15"/>
  <c r="X39" i="3" s="1"/>
  <c r="L39" i="14" s="1"/>
  <c r="H47" i="15"/>
  <c r="H39" i="3" s="1"/>
  <c r="L23" i="14" s="1"/>
  <c r="Y47" i="15"/>
  <c r="Y39" i="3" s="1"/>
  <c r="L40" i="14" s="1"/>
  <c r="I47" i="15"/>
  <c r="I39" i="3" s="1"/>
  <c r="L24" i="14" s="1"/>
  <c r="I65" i="15"/>
  <c r="AE64" i="15"/>
  <c r="AA64" i="15"/>
  <c r="W64" i="15"/>
  <c r="S64" i="15"/>
  <c r="O64" i="15"/>
  <c r="K64" i="15"/>
  <c r="G64" i="15"/>
  <c r="AC63" i="15"/>
  <c r="Y63" i="15"/>
  <c r="U63" i="15"/>
  <c r="Q63" i="15"/>
  <c r="M63" i="15"/>
  <c r="I63" i="15"/>
  <c r="AE62" i="15"/>
  <c r="AA62" i="15"/>
  <c r="W62" i="15"/>
  <c r="S62" i="15"/>
  <c r="O62" i="15"/>
  <c r="K62" i="15"/>
  <c r="G62" i="15"/>
  <c r="AC61" i="15"/>
  <c r="Y61" i="15"/>
  <c r="U61" i="15"/>
  <c r="Q61" i="15"/>
  <c r="M61" i="15"/>
  <c r="I61" i="15"/>
  <c r="AA60" i="15"/>
  <c r="W60" i="15"/>
  <c r="S60" i="15"/>
  <c r="O60" i="15"/>
  <c r="K60" i="15"/>
  <c r="G60" i="15"/>
  <c r="AC59" i="15"/>
  <c r="Y59" i="15"/>
  <c r="U59" i="15"/>
  <c r="Q59" i="15"/>
  <c r="M59" i="15"/>
  <c r="I59" i="15"/>
  <c r="AE58" i="15"/>
  <c r="AA58" i="15"/>
  <c r="W58" i="15"/>
  <c r="S58" i="15"/>
  <c r="O58" i="15"/>
  <c r="K58" i="15"/>
  <c r="G58" i="15"/>
  <c r="AC57" i="15"/>
  <c r="Y57" i="15"/>
  <c r="U57" i="15"/>
  <c r="Q57" i="15"/>
  <c r="M57" i="15"/>
  <c r="I57" i="15"/>
  <c r="AA56" i="15"/>
  <c r="W56" i="15"/>
  <c r="S56" i="15"/>
  <c r="O56" i="15"/>
  <c r="K56" i="15"/>
  <c r="G56" i="15"/>
  <c r="AC55" i="15"/>
  <c r="Y55" i="15"/>
  <c r="U55" i="15"/>
  <c r="Q55" i="15"/>
  <c r="M55" i="15"/>
  <c r="I55" i="15"/>
  <c r="AE54" i="15"/>
  <c r="AA54" i="15"/>
  <c r="W54" i="15"/>
  <c r="S54" i="15"/>
  <c r="O54" i="15"/>
  <c r="K54" i="15"/>
  <c r="G54" i="15"/>
  <c r="AC53" i="15"/>
  <c r="Y53" i="15"/>
  <c r="U53" i="15"/>
  <c r="Q53" i="15"/>
  <c r="M53" i="15"/>
  <c r="I53" i="15"/>
  <c r="AA52" i="15"/>
  <c r="K52" i="15"/>
  <c r="AC51" i="15"/>
  <c r="Y51" i="15"/>
  <c r="U51" i="15"/>
  <c r="Q51" i="15"/>
  <c r="M51" i="15"/>
  <c r="I51" i="15"/>
  <c r="AC23" i="15"/>
  <c r="AC38" i="3" s="1"/>
  <c r="K44" i="14" s="1"/>
  <c r="L23" i="15"/>
  <c r="L38" i="3" s="1"/>
  <c r="K27" i="14" s="1"/>
  <c r="X23" i="15"/>
  <c r="X38" i="3" s="1"/>
  <c r="K39" i="14" s="1"/>
  <c r="M23" i="15"/>
  <c r="M38" i="3" s="1"/>
  <c r="K28" i="14" s="1"/>
  <c r="AC47" i="15"/>
  <c r="AC39" i="3" s="1"/>
  <c r="L44" i="14" s="1"/>
  <c r="U47" i="15"/>
  <c r="U39" i="3" s="1"/>
  <c r="L36" i="14" s="1"/>
  <c r="Q47" i="15"/>
  <c r="Q39" i="3" s="1"/>
  <c r="L32" i="14" s="1"/>
  <c r="M47" i="15"/>
  <c r="M39" i="3" s="1"/>
  <c r="L28" i="14" s="1"/>
  <c r="V23" i="15"/>
  <c r="V38" i="3" s="1"/>
  <c r="K37" i="14" s="1"/>
  <c r="H23" i="15"/>
  <c r="H38" i="3" s="1"/>
  <c r="K23" i="14" s="1"/>
  <c r="AE65" i="15"/>
  <c r="AA65" i="15"/>
  <c r="W65" i="15"/>
  <c r="S65" i="15"/>
  <c r="O65" i="15"/>
  <c r="K65" i="15"/>
  <c r="G65" i="15"/>
  <c r="AC64" i="15"/>
  <c r="Y64" i="15"/>
  <c r="U64" i="15"/>
  <c r="Q64" i="15"/>
  <c r="M64" i="15"/>
  <c r="I64" i="15"/>
  <c r="AE63" i="15"/>
  <c r="AA63" i="15"/>
  <c r="W63" i="15"/>
  <c r="S63" i="15"/>
  <c r="O63" i="15"/>
  <c r="K63" i="15"/>
  <c r="G63" i="15"/>
  <c r="AC62" i="15"/>
  <c r="R23" i="15"/>
  <c r="R38" i="3" s="1"/>
  <c r="K33" i="14" s="1"/>
  <c r="F23" i="15"/>
  <c r="F38" i="3" s="1"/>
  <c r="K21" i="14" s="1"/>
  <c r="L47" i="15"/>
  <c r="L39" i="3" s="1"/>
  <c r="L27" i="14" s="1"/>
  <c r="T47" i="15"/>
  <c r="T39" i="3" s="1"/>
  <c r="L35" i="14" s="1"/>
  <c r="Y62" i="15"/>
  <c r="U62" i="15"/>
  <c r="Q62" i="15"/>
  <c r="M62" i="15"/>
  <c r="I62" i="15"/>
  <c r="AE61" i="15"/>
  <c r="AA61" i="15"/>
  <c r="W61" i="15"/>
  <c r="S61" i="15"/>
  <c r="O61" i="15"/>
  <c r="K61" i="15"/>
  <c r="G61" i="15"/>
  <c r="AC60" i="15"/>
  <c r="Y60" i="15"/>
  <c r="U60" i="15"/>
  <c r="Q60" i="15"/>
  <c r="M60" i="15"/>
  <c r="I60" i="15"/>
  <c r="AE59" i="15"/>
  <c r="AA59" i="15"/>
  <c r="W59" i="15"/>
  <c r="S59" i="15"/>
  <c r="O59" i="15"/>
  <c r="K59" i="15"/>
  <c r="G59" i="15"/>
  <c r="AC58" i="15"/>
  <c r="Y58" i="15"/>
  <c r="U58" i="15"/>
  <c r="Q58" i="15"/>
  <c r="M58" i="15"/>
  <c r="I58" i="15"/>
  <c r="AE57" i="15"/>
  <c r="AA57" i="15"/>
  <c r="W57" i="15"/>
  <c r="S57" i="15"/>
  <c r="O57" i="15"/>
  <c r="K57" i="15"/>
  <c r="G57" i="15"/>
  <c r="AC56" i="15"/>
  <c r="Y56" i="15"/>
  <c r="U56" i="15"/>
  <c r="Q56" i="15"/>
  <c r="M56" i="15"/>
  <c r="I56" i="15"/>
  <c r="AE55" i="15"/>
  <c r="AA55" i="15"/>
  <c r="W55" i="15"/>
  <c r="S55" i="15"/>
  <c r="O55" i="15"/>
  <c r="K55" i="15"/>
  <c r="G55" i="15"/>
  <c r="AC54" i="15"/>
  <c r="Y54" i="15"/>
  <c r="U54" i="15"/>
  <c r="Q54" i="15"/>
  <c r="M54" i="15"/>
  <c r="I54" i="15"/>
  <c r="AE53" i="15"/>
  <c r="AA53" i="15"/>
  <c r="W53" i="15"/>
  <c r="S53" i="15"/>
  <c r="O53" i="15"/>
  <c r="K53" i="15"/>
  <c r="G53" i="15"/>
  <c r="AC52" i="15"/>
  <c r="Y52" i="15"/>
  <c r="U52" i="15"/>
  <c r="Q52" i="15"/>
  <c r="M52" i="15"/>
  <c r="I52" i="15"/>
  <c r="AE51" i="15"/>
  <c r="AA51" i="15"/>
  <c r="W51" i="15"/>
  <c r="S51" i="15"/>
  <c r="O51" i="15"/>
  <c r="K51" i="15"/>
  <c r="G51" i="15"/>
  <c r="AB69" i="15"/>
  <c r="AB67" i="15"/>
  <c r="AB65" i="15"/>
  <c r="AB63" i="15"/>
  <c r="AB61" i="15"/>
  <c r="AB59" i="15"/>
  <c r="AB57" i="15"/>
  <c r="AB55" i="15"/>
  <c r="AB47" i="15"/>
  <c r="AB39" i="3" s="1"/>
  <c r="L43" i="14" s="1"/>
  <c r="AB70" i="15"/>
  <c r="AB62" i="15"/>
  <c r="AB64" i="15"/>
  <c r="AB60" i="15"/>
  <c r="AB58" i="15"/>
  <c r="AB56" i="15"/>
  <c r="AB23" i="15"/>
  <c r="AB38" i="3" s="1"/>
  <c r="K43" i="14" s="1"/>
  <c r="AD58" i="15"/>
  <c r="AD59" i="15"/>
  <c r="AD57" i="15"/>
  <c r="AD55" i="15"/>
  <c r="AE56" i="15"/>
  <c r="AE60" i="15"/>
  <c r="Z71" i="15"/>
  <c r="Z40" i="3" s="1"/>
  <c r="M41" i="14" s="1"/>
  <c r="R71" i="15"/>
  <c r="R40" i="3" s="1"/>
  <c r="M33" i="14" s="1"/>
  <c r="N71" i="15"/>
  <c r="N40" i="3" s="1"/>
  <c r="M29" i="14" s="1"/>
  <c r="J71" i="15"/>
  <c r="J40" i="3" s="1"/>
  <c r="M25" i="14" s="1"/>
  <c r="V71" i="15"/>
  <c r="V40" i="3" s="1"/>
  <c r="M37" i="14" s="1"/>
  <c r="X71" i="15"/>
  <c r="X40" i="3" s="1"/>
  <c r="M39" i="14" s="1"/>
  <c r="T71" i="15"/>
  <c r="T40" i="3" s="1"/>
  <c r="M35" i="14" s="1"/>
  <c r="P71" i="15"/>
  <c r="P40" i="3" s="1"/>
  <c r="M31" i="14" s="1"/>
  <c r="L71" i="15"/>
  <c r="L40" i="3" s="1"/>
  <c r="M27" i="14" s="1"/>
  <c r="H71" i="15"/>
  <c r="H40" i="3" s="1"/>
  <c r="M23" i="14" s="1"/>
  <c r="F71" i="15"/>
  <c r="F40" i="3" s="1"/>
  <c r="M21" i="14" s="1"/>
  <c r="Q23" i="15"/>
  <c r="Q38" i="3" s="1"/>
  <c r="K32" i="14" s="1"/>
  <c r="Z23" i="15"/>
  <c r="Z38" i="3" s="1"/>
  <c r="K41" i="14" s="1"/>
  <c r="U23" i="15"/>
  <c r="U38" i="3" s="1"/>
  <c r="K36" i="14" s="1"/>
  <c r="P23" i="15"/>
  <c r="P38" i="3" s="1"/>
  <c r="K31" i="14" s="1"/>
  <c r="J23" i="15"/>
  <c r="J38" i="3" s="1"/>
  <c r="K25" i="14" s="1"/>
  <c r="AE23" i="15"/>
  <c r="AE38" i="3" s="1"/>
  <c r="K46" i="14" s="1"/>
  <c r="AE52" i="15"/>
  <c r="AA23" i="15"/>
  <c r="AA38" i="3" s="1"/>
  <c r="K42" i="14" s="1"/>
  <c r="W23" i="15"/>
  <c r="W38" i="3" s="1"/>
  <c r="K38" i="14" s="1"/>
  <c r="W52" i="15"/>
  <c r="S23" i="15"/>
  <c r="S38" i="3" s="1"/>
  <c r="K34" i="14" s="1"/>
  <c r="O23" i="15"/>
  <c r="O38" i="3" s="1"/>
  <c r="K30" i="14" s="1"/>
  <c r="O52" i="15"/>
  <c r="K23" i="15"/>
  <c r="K38" i="3" s="1"/>
  <c r="K26" i="14" s="1"/>
  <c r="G23" i="15"/>
  <c r="G38" i="3" s="1"/>
  <c r="K22" i="14" s="1"/>
  <c r="G52" i="15"/>
  <c r="AE47" i="15"/>
  <c r="AE39" i="3" s="1"/>
  <c r="AA47" i="15"/>
  <c r="AA39" i="3" s="1"/>
  <c r="L42" i="14" s="1"/>
  <c r="W47" i="15"/>
  <c r="W39" i="3" s="1"/>
  <c r="L38" i="14" s="1"/>
  <c r="S47" i="15"/>
  <c r="S39" i="3" s="1"/>
  <c r="L34" i="14" s="1"/>
  <c r="O47" i="15"/>
  <c r="O39" i="3" s="1"/>
  <c r="L30" i="14" s="1"/>
  <c r="K47" i="15"/>
  <c r="K39" i="3" s="1"/>
  <c r="L26" i="14" s="1"/>
  <c r="G47" i="15"/>
  <c r="G39" i="3" s="1"/>
  <c r="L22" i="14" s="1"/>
  <c r="S52" i="15"/>
  <c r="AD23" i="15"/>
  <c r="AD38" i="3" s="1"/>
  <c r="K45" i="14" s="1"/>
  <c r="Y23" i="15"/>
  <c r="Y38" i="3" s="1"/>
  <c r="K40" i="14" s="1"/>
  <c r="T23" i="15"/>
  <c r="T38" i="3" s="1"/>
  <c r="K35" i="14" s="1"/>
  <c r="N23" i="15"/>
  <c r="N38" i="3" s="1"/>
  <c r="K29" i="14" s="1"/>
  <c r="I23" i="15"/>
  <c r="I38" i="3" s="1"/>
  <c r="K24" i="14" s="1"/>
  <c r="AD47" i="15"/>
  <c r="AD39" i="3" s="1"/>
  <c r="L45" i="14" s="1"/>
  <c r="Z47" i="15"/>
  <c r="Z39" i="3" s="1"/>
  <c r="L41" i="14" s="1"/>
  <c r="V47" i="15"/>
  <c r="V39" i="3" s="1"/>
  <c r="L37" i="14" s="1"/>
  <c r="R47" i="15"/>
  <c r="R39" i="3" s="1"/>
  <c r="L33" i="14" s="1"/>
  <c r="N47" i="15"/>
  <c r="N39" i="3" s="1"/>
  <c r="L29" i="14" s="1"/>
  <c r="J47" i="15"/>
  <c r="J39" i="3" s="1"/>
  <c r="L25" i="14" s="1"/>
  <c r="F47" i="15"/>
  <c r="F39" i="3" s="1"/>
  <c r="L21" i="14" s="1"/>
  <c r="C47" i="15"/>
  <c r="C39" i="3" s="1"/>
  <c r="L18" i="14" s="1"/>
  <c r="B71" i="15"/>
  <c r="B40" i="3" s="1"/>
  <c r="M17" i="14" s="1"/>
  <c r="E47" i="15"/>
  <c r="E39" i="3" s="1"/>
  <c r="L20" i="14" s="1"/>
  <c r="D47" i="15"/>
  <c r="D39" i="3" s="1"/>
  <c r="L19" i="14" s="1"/>
  <c r="B47" i="15"/>
  <c r="B39" i="3" s="1"/>
  <c r="L17" i="14" s="1"/>
  <c r="E23" i="15"/>
  <c r="E38" i="3" s="1"/>
  <c r="K20" i="14" s="1"/>
  <c r="D23" i="15"/>
  <c r="D38" i="3" s="1"/>
  <c r="K19" i="14" s="1"/>
  <c r="C23" i="15"/>
  <c r="C38" i="3" s="1"/>
  <c r="K18" i="14" s="1"/>
  <c r="B23" i="15"/>
  <c r="B38" i="3" s="1"/>
  <c r="K17" i="14" s="1"/>
  <c r="E71" i="15" l="1"/>
  <c r="E40" i="3" s="1"/>
  <c r="M20" i="14" s="1"/>
  <c r="L46" i="14"/>
  <c r="K12" i="14"/>
  <c r="AD71" i="15"/>
  <c r="AD40" i="3" s="1"/>
  <c r="M45" i="14" s="1"/>
  <c r="M71" i="15"/>
  <c r="M40" i="3" s="1"/>
  <c r="M28" i="14" s="1"/>
  <c r="AC71" i="15"/>
  <c r="AC40" i="3" s="1"/>
  <c r="M44" i="14" s="1"/>
  <c r="I71" i="15"/>
  <c r="I40" i="3" s="1"/>
  <c r="M24" i="14" s="1"/>
  <c r="Y71" i="15"/>
  <c r="Y40" i="3" s="1"/>
  <c r="M40" i="14" s="1"/>
  <c r="U71" i="15"/>
  <c r="U40" i="3" s="1"/>
  <c r="M36" i="14" s="1"/>
  <c r="K71" i="15"/>
  <c r="K40" i="3" s="1"/>
  <c r="M26" i="14" s="1"/>
  <c r="AA71" i="15"/>
  <c r="AA40" i="3" s="1"/>
  <c r="M42" i="14" s="1"/>
  <c r="Q71" i="15"/>
  <c r="Q40" i="3" s="1"/>
  <c r="M32" i="14" s="1"/>
  <c r="O71" i="15"/>
  <c r="O40" i="3" s="1"/>
  <c r="M30" i="14" s="1"/>
  <c r="AB71" i="15"/>
  <c r="AB40" i="3" s="1"/>
  <c r="M43" i="14" s="1"/>
  <c r="S71" i="15"/>
  <c r="S40" i="3" s="1"/>
  <c r="M34" i="14" s="1"/>
  <c r="G71" i="15"/>
  <c r="G40" i="3" s="1"/>
  <c r="M22" i="14" s="1"/>
  <c r="AE71" i="15"/>
  <c r="AE40" i="3" s="1"/>
  <c r="M46" i="14" s="1"/>
  <c r="W71" i="15"/>
  <c r="W40" i="3" s="1"/>
  <c r="M38" i="14" s="1"/>
  <c r="K9" i="14"/>
  <c r="H9" i="14" l="1"/>
  <c r="H13" i="14"/>
  <c r="H16" i="14"/>
  <c r="H19" i="14"/>
  <c r="H26" i="14"/>
  <c r="H33" i="14"/>
  <c r="D12" i="14"/>
  <c r="D17" i="14"/>
  <c r="D23" i="14"/>
  <c r="D28" i="14"/>
  <c r="D33" i="14"/>
  <c r="D36" i="14"/>
  <c r="D41" i="14"/>
  <c r="D45" i="14"/>
  <c r="D50" i="14"/>
  <c r="D55" i="14"/>
  <c r="D59" i="14"/>
  <c r="D63" i="14"/>
  <c r="D67" i="14"/>
  <c r="D83" i="14"/>
  <c r="D90" i="14"/>
  <c r="D94" i="14"/>
  <c r="D98" i="14"/>
  <c r="D104" i="14"/>
  <c r="D110" i="14"/>
  <c r="D120" i="14"/>
  <c r="D130" i="14"/>
  <c r="D138" i="14"/>
  <c r="D141" i="14"/>
  <c r="D146" i="14"/>
  <c r="D151" i="14"/>
  <c r="D155" i="14"/>
  <c r="D161" i="14"/>
  <c r="H10" i="14"/>
  <c r="H17" i="14"/>
  <c r="H20" i="14"/>
  <c r="H23" i="14"/>
  <c r="H27" i="14"/>
  <c r="H30" i="14"/>
  <c r="H34" i="14"/>
  <c r="H37" i="14"/>
  <c r="D9" i="14"/>
  <c r="D14" i="14"/>
  <c r="D18" i="14"/>
  <c r="D26" i="14"/>
  <c r="D29" i="14"/>
  <c r="D34" i="14"/>
  <c r="D37" i="14"/>
  <c r="D42" i="14"/>
  <c r="D46" i="14"/>
  <c r="D51" i="14"/>
  <c r="D56" i="14"/>
  <c r="D61" i="14"/>
  <c r="D64" i="14"/>
  <c r="D76" i="14"/>
  <c r="D79" i="14"/>
  <c r="D84" i="14"/>
  <c r="D91" i="14"/>
  <c r="D95" i="14"/>
  <c r="D99" i="14"/>
  <c r="D105" i="14"/>
  <c r="D111" i="14"/>
  <c r="D117" i="14"/>
  <c r="D121" i="14"/>
  <c r="D125" i="14"/>
  <c r="D131" i="14"/>
  <c r="D134" i="14"/>
  <c r="D142" i="14"/>
  <c r="D147" i="14"/>
  <c r="D152" i="14"/>
  <c r="D156" i="14"/>
  <c r="D163" i="14"/>
  <c r="H11" i="14"/>
  <c r="H14" i="14"/>
  <c r="H18" i="14"/>
  <c r="H21" i="14"/>
  <c r="H24" i="14"/>
  <c r="H31" i="14"/>
  <c r="H35" i="14"/>
  <c r="D10" i="14"/>
  <c r="D19" i="14"/>
  <c r="D30" i="14"/>
  <c r="D38" i="14"/>
  <c r="D43" i="14"/>
  <c r="D47" i="14"/>
  <c r="D52" i="14"/>
  <c r="D57" i="14"/>
  <c r="D65" i="14"/>
  <c r="D73" i="14"/>
  <c r="D81" i="14"/>
  <c r="D85" i="14"/>
  <c r="D92" i="14"/>
  <c r="D96" i="14"/>
  <c r="D101" i="14"/>
  <c r="D107" i="14"/>
  <c r="D116" i="14"/>
  <c r="D118" i="14"/>
  <c r="D123" i="14"/>
  <c r="D128" i="14"/>
  <c r="D132" i="14"/>
  <c r="D136" i="14"/>
  <c r="D139" i="14"/>
  <c r="D143" i="14"/>
  <c r="D148" i="14"/>
  <c r="D153" i="14"/>
  <c r="D157" i="14"/>
  <c r="H12" i="14"/>
  <c r="H15" i="14"/>
  <c r="H22" i="14"/>
  <c r="H25" i="14"/>
  <c r="H28" i="14"/>
  <c r="H29" i="14"/>
  <c r="H32" i="14"/>
  <c r="H36" i="14"/>
  <c r="H39" i="14"/>
  <c r="D11" i="14"/>
  <c r="D15" i="14"/>
  <c r="D20" i="14"/>
  <c r="D27" i="14"/>
  <c r="D31" i="14"/>
  <c r="D35" i="14"/>
  <c r="D39" i="14"/>
  <c r="D44" i="14"/>
  <c r="D48" i="14"/>
  <c r="D53" i="14"/>
  <c r="D58" i="14"/>
  <c r="D62" i="14"/>
  <c r="D66" i="14"/>
  <c r="D75" i="14"/>
  <c r="D78" i="14"/>
  <c r="D82" i="14"/>
  <c r="D87" i="14"/>
  <c r="D93" i="14"/>
  <c r="D97" i="14"/>
  <c r="D102" i="14"/>
  <c r="D108" i="14"/>
  <c r="D119" i="14"/>
  <c r="D129" i="14"/>
  <c r="D133" i="14"/>
  <c r="D137" i="14"/>
  <c r="D140" i="14"/>
  <c r="D149" i="14"/>
  <c r="D154" i="14"/>
  <c r="D158" i="14"/>
  <c r="L9" i="14" l="1"/>
  <c r="L12" i="14"/>
  <c r="L48" i="14" l="1"/>
  <c r="M48" i="14"/>
  <c r="K48" i="14"/>
</calcChain>
</file>

<file path=xl/sharedStrings.xml><?xml version="1.0" encoding="utf-8"?>
<sst xmlns="http://schemas.openxmlformats.org/spreadsheetml/2006/main" count="1701" uniqueCount="635">
  <si>
    <t>DCI</t>
  </si>
  <si>
    <t>Spécialité</t>
  </si>
  <si>
    <t>Score CIA</t>
  </si>
  <si>
    <t>Antiépileptique</t>
  </si>
  <si>
    <t>Antihistaminique</t>
  </si>
  <si>
    <t>Alprazolam</t>
  </si>
  <si>
    <t>Xanax</t>
  </si>
  <si>
    <t>Anxiolytique</t>
  </si>
  <si>
    <t>Meteospasmyl</t>
  </si>
  <si>
    <t>Amantadine</t>
  </si>
  <si>
    <t>Antiparkinsonien</t>
  </si>
  <si>
    <t>Amitriptyline</t>
  </si>
  <si>
    <t>Antidépresseur</t>
  </si>
  <si>
    <t>Ampicilline</t>
  </si>
  <si>
    <t>Unacim</t>
  </si>
  <si>
    <t>Antibactérien</t>
  </si>
  <si>
    <t>Atropine</t>
  </si>
  <si>
    <t>Azathioprine</t>
  </si>
  <si>
    <t>Imurel</t>
  </si>
  <si>
    <t>Immunosuppresseur</t>
  </si>
  <si>
    <t>Akineton</t>
  </si>
  <si>
    <t>Bromocriptine</t>
  </si>
  <si>
    <t>Parlodel</t>
  </si>
  <si>
    <t>Bupropion</t>
  </si>
  <si>
    <t>Zyban</t>
  </si>
  <si>
    <t>Captopril</t>
  </si>
  <si>
    <t>IEC</t>
  </si>
  <si>
    <t>Tegretol</t>
  </si>
  <si>
    <t>Carbidopa</t>
  </si>
  <si>
    <t>Cefoxitine</t>
  </si>
  <si>
    <t>Librax</t>
  </si>
  <si>
    <t>Chlorpromazine</t>
  </si>
  <si>
    <t>Largactil</t>
  </si>
  <si>
    <t>Antipsychotique</t>
  </si>
  <si>
    <t>Diurétique thiazidique</t>
  </si>
  <si>
    <t>Ciclosporine</t>
  </si>
  <si>
    <t>Citalopram</t>
  </si>
  <si>
    <t>Clindamycine</t>
  </si>
  <si>
    <t>Clomipramine</t>
  </si>
  <si>
    <t>Anafranil</t>
  </si>
  <si>
    <t>Clonazepam</t>
  </si>
  <si>
    <t>Rivotril</t>
  </si>
  <si>
    <t>Clorazepate</t>
  </si>
  <si>
    <t>Clozapine</t>
  </si>
  <si>
    <t>Colchicine</t>
  </si>
  <si>
    <t>Cyproheptadine</t>
  </si>
  <si>
    <t>Desloratadine</t>
  </si>
  <si>
    <t>Dexamethasone</t>
  </si>
  <si>
    <t>Diazepam</t>
  </si>
  <si>
    <t>Digoxine</t>
  </si>
  <si>
    <t>Diphenhydramine</t>
  </si>
  <si>
    <t>Disopyramide</t>
  </si>
  <si>
    <t>Domperidone</t>
  </si>
  <si>
    <t>Doxylamine</t>
  </si>
  <si>
    <t>Duloxetine</t>
  </si>
  <si>
    <t>Entacapone</t>
  </si>
  <si>
    <t>Famotidine</t>
  </si>
  <si>
    <t>Classe thérapeutique</t>
  </si>
  <si>
    <t>Score ACB</t>
  </si>
  <si>
    <t>Leponex</t>
  </si>
  <si>
    <t>Analgésique</t>
  </si>
  <si>
    <t>Colchimax</t>
  </si>
  <si>
    <t>Antigoutteux</t>
  </si>
  <si>
    <t>Tercian</t>
  </si>
  <si>
    <t>Periactine</t>
  </si>
  <si>
    <t>Valium</t>
  </si>
  <si>
    <t>Antiarythmique</t>
  </si>
  <si>
    <t>Inhibiteur calcique</t>
  </si>
  <si>
    <t>Antinauséeux</t>
  </si>
  <si>
    <t>Actifed rhume</t>
  </si>
  <si>
    <t>Normothymique</t>
  </si>
  <si>
    <t>Prothiaden</t>
  </si>
  <si>
    <t>Quitaxon</t>
  </si>
  <si>
    <t>Cymbalta</t>
  </si>
  <si>
    <t>Fentanyl</t>
  </si>
  <si>
    <t>Fexofenadine</t>
  </si>
  <si>
    <t>Antispasmodique urinaire</t>
  </si>
  <si>
    <t>Prozac</t>
  </si>
  <si>
    <t>Fluvoxamine</t>
  </si>
  <si>
    <t>Floxyfral</t>
  </si>
  <si>
    <t>Diurétique</t>
  </si>
  <si>
    <t>Gentamicine</t>
  </si>
  <si>
    <t>Haldol</t>
  </si>
  <si>
    <t>Hydrocortisone</t>
  </si>
  <si>
    <t>Corticoïde</t>
  </si>
  <si>
    <t>Hydroxyzine</t>
  </si>
  <si>
    <t>Atarax</t>
  </si>
  <si>
    <t>Imipramine</t>
  </si>
  <si>
    <t>Tofranil</t>
  </si>
  <si>
    <t>Ipratropium</t>
  </si>
  <si>
    <t>Antiasthmatique</t>
  </si>
  <si>
    <t>Isosorbide</t>
  </si>
  <si>
    <t>Levodopa</t>
  </si>
  <si>
    <t>Levomepromazine</t>
  </si>
  <si>
    <t>Nozinan</t>
  </si>
  <si>
    <t>Lithium</t>
  </si>
  <si>
    <t>Chlorthalidone</t>
  </si>
  <si>
    <t>Cimetidine</t>
  </si>
  <si>
    <t>Dimenhydrinate</t>
  </si>
  <si>
    <t>Dipyridamole</t>
  </si>
  <si>
    <t>Doxepine</t>
  </si>
  <si>
    <t>Furosemide</t>
  </si>
  <si>
    <t>Haloperidol</t>
  </si>
  <si>
    <t>Loperamide</t>
  </si>
  <si>
    <t>Loxapine</t>
  </si>
  <si>
    <t>Metoprolol</t>
  </si>
  <si>
    <t>Morphine</t>
  </si>
  <si>
    <t>Nifedipine</t>
  </si>
  <si>
    <t>Olanzapine</t>
  </si>
  <si>
    <t>Oxcarbazepine</t>
  </si>
  <si>
    <t>Oxybutynine</t>
  </si>
  <si>
    <t>Prednisone</t>
  </si>
  <si>
    <t>Prednisolone</t>
  </si>
  <si>
    <t>Pimozide</t>
  </si>
  <si>
    <t>Quetiapine</t>
  </si>
  <si>
    <t>Quinidine</t>
  </si>
  <si>
    <t>Risperidone</t>
  </si>
  <si>
    <t>Scopolamine</t>
  </si>
  <si>
    <t>Theophylline</t>
  </si>
  <si>
    <t>Tolterodine</t>
  </si>
  <si>
    <t>Triamterene</t>
  </si>
  <si>
    <t>Trimipramine</t>
  </si>
  <si>
    <t>Warfarine</t>
  </si>
  <si>
    <t>Oxazepam</t>
  </si>
  <si>
    <t>Alimemazine</t>
  </si>
  <si>
    <t>Alverine</t>
  </si>
  <si>
    <t>Atenolol</t>
  </si>
  <si>
    <t>Baclofene</t>
  </si>
  <si>
    <t>Biperidene</t>
  </si>
  <si>
    <t>Carbamazepine</t>
  </si>
  <si>
    <t>Cetirizine</t>
  </si>
  <si>
    <t>Chlordiazepoxide</t>
  </si>
  <si>
    <t>Codeine</t>
  </si>
  <si>
    <t>Dexchlorpheniramine</t>
  </si>
  <si>
    <t>Dosulepine</t>
  </si>
  <si>
    <t>Tramadol</t>
  </si>
  <si>
    <t>Solifenacine</t>
  </si>
  <si>
    <t>Elavil, Laroxyl</t>
  </si>
  <si>
    <t>Diltiazem</t>
  </si>
  <si>
    <t>Digoxine, Hemigoxine</t>
  </si>
  <si>
    <t>Paroxetine</t>
  </si>
  <si>
    <t>Lasilix, Logirene</t>
  </si>
  <si>
    <t>Atrovent, Bronchodual</t>
  </si>
  <si>
    <t>Antithrombotique</t>
  </si>
  <si>
    <t>Loratadine</t>
  </si>
  <si>
    <t>Lorazepam</t>
  </si>
  <si>
    <t>Temesta</t>
  </si>
  <si>
    <t>Loxapac</t>
  </si>
  <si>
    <t>Maprotiline</t>
  </si>
  <si>
    <t>Ludiomil</t>
  </si>
  <si>
    <t>Meclozine</t>
  </si>
  <si>
    <t>Mequitazine</t>
  </si>
  <si>
    <t>Primalan</t>
  </si>
  <si>
    <t>Methadone</t>
  </si>
  <si>
    <t>Sevrage opiacés</t>
  </si>
  <si>
    <t>Methocarbamol</t>
  </si>
  <si>
    <t>Lumirelax</t>
  </si>
  <si>
    <t>Myorelaxant</t>
  </si>
  <si>
    <t>Methylprednisolone</t>
  </si>
  <si>
    <t>Midazolam</t>
  </si>
  <si>
    <t>Hypnotique</t>
  </si>
  <si>
    <t>Mirtazapine</t>
  </si>
  <si>
    <t>Norset</t>
  </si>
  <si>
    <t>Zalasta, Zyprexa, Zypadhera</t>
  </si>
  <si>
    <t>Seresta</t>
  </si>
  <si>
    <t>Trileptal</t>
  </si>
  <si>
    <t>Oxycodone</t>
  </si>
  <si>
    <t>Phenelzine</t>
  </si>
  <si>
    <t>Orap</t>
  </si>
  <si>
    <t>Piperacilline</t>
  </si>
  <si>
    <t>Tazocilline</t>
  </si>
  <si>
    <t>Pipotiazine</t>
  </si>
  <si>
    <t>Piportil</t>
  </si>
  <si>
    <t>Pramipexole</t>
  </si>
  <si>
    <t>Propericiazine</t>
  </si>
  <si>
    <t>Neuleptil</t>
  </si>
  <si>
    <t>Pseudoephedrine</t>
  </si>
  <si>
    <t>Décongestionnant</t>
  </si>
  <si>
    <t>Xeroquel</t>
  </si>
  <si>
    <t>Quinimax</t>
  </si>
  <si>
    <t>Antipaludéen</t>
  </si>
  <si>
    <t>Risperdal, Risperdalconsta</t>
  </si>
  <si>
    <t>Antiémétique</t>
  </si>
  <si>
    <t>Selegiline</t>
  </si>
  <si>
    <t>Sertraline</t>
  </si>
  <si>
    <t>Zoloft</t>
  </si>
  <si>
    <t>Vesicare</t>
  </si>
  <si>
    <t>Tizanidine</t>
  </si>
  <si>
    <t>Detrusitol</t>
  </si>
  <si>
    <t>Trazodone</t>
  </si>
  <si>
    <t>Triamcinolone</t>
  </si>
  <si>
    <t>Trihexyphenidyle</t>
  </si>
  <si>
    <t>Artane, Parkinane, Trihexy</t>
  </si>
  <si>
    <t>Surmontil</t>
  </si>
  <si>
    <t>Triprolidine</t>
  </si>
  <si>
    <t>Tropatepine</t>
  </si>
  <si>
    <t>Lepticur</t>
  </si>
  <si>
    <t>Trospium</t>
  </si>
  <si>
    <t>Vancomycine</t>
  </si>
  <si>
    <t>Anticoagulant</t>
  </si>
  <si>
    <t xml:space="preserve">Classe thérapeutique </t>
  </si>
  <si>
    <t xml:space="preserve">Analgésique </t>
  </si>
  <si>
    <t>Antiashmatique</t>
  </si>
  <si>
    <t xml:space="preserve">Antihistaminique </t>
  </si>
  <si>
    <t>Digoxine
Isosorbide</t>
  </si>
  <si>
    <t>Carbamazepine
Oxcarbazepine</t>
  </si>
  <si>
    <t>Dosulepine
Paroxetine</t>
  </si>
  <si>
    <t xml:space="preserve">Score CIA = 1 </t>
  </si>
  <si>
    <t>Score CIA = 2</t>
  </si>
  <si>
    <t>Score CIA = 3</t>
  </si>
  <si>
    <t>Bromocriptine
Carbidopa
Entacapone
Levodopa
Pramipexole
Selegiline</t>
  </si>
  <si>
    <t>Biperidene
Trihexyphenidyle
Tropatepine</t>
  </si>
  <si>
    <t xml:space="preserve">Antipsychotique </t>
  </si>
  <si>
    <t>Cyamemazine</t>
  </si>
  <si>
    <t>Beta bloquant</t>
  </si>
  <si>
    <t>Atenolol
Metoprolol</t>
  </si>
  <si>
    <t>Désordres gastro-intestinaux</t>
  </si>
  <si>
    <t>Cimetidine
Loperamide</t>
  </si>
  <si>
    <t>Furosemide
Triamterene</t>
  </si>
  <si>
    <t>Azathioprine
Ciclosporine</t>
  </si>
  <si>
    <t>Diltiazem
Nifedipine</t>
  </si>
  <si>
    <t xml:space="preserve">Signification du score </t>
  </si>
  <si>
    <t xml:space="preserve">Echelle adaptée au marché français </t>
  </si>
  <si>
    <t>Sexe</t>
  </si>
  <si>
    <t>Metoclopramide</t>
  </si>
  <si>
    <t>Fluoxetine</t>
  </si>
  <si>
    <t xml:space="preserve"> </t>
  </si>
  <si>
    <t>Echelle adaptée au marché américain</t>
  </si>
  <si>
    <t>Promethazine</t>
  </si>
  <si>
    <t>Troubles cognitifs</t>
  </si>
  <si>
    <t>Troubles périphériques</t>
  </si>
  <si>
    <t>Âge (ans)</t>
  </si>
  <si>
    <t>Patient n°1</t>
  </si>
  <si>
    <t>Patient n°2</t>
  </si>
  <si>
    <t>Patient n°3</t>
  </si>
  <si>
    <t>Patient n°4</t>
  </si>
  <si>
    <t>Patient n°5</t>
  </si>
  <si>
    <t>Patient n°6</t>
  </si>
  <si>
    <t>Patient n°7</t>
  </si>
  <si>
    <t>Patient n°8</t>
  </si>
  <si>
    <t>Patient n°9</t>
  </si>
  <si>
    <t>Patient n°10</t>
  </si>
  <si>
    <t>Patient n°11</t>
  </si>
  <si>
    <t>Patient n°12</t>
  </si>
  <si>
    <t>Patient n°13</t>
  </si>
  <si>
    <t>Patient n°14</t>
  </si>
  <si>
    <t>Patient n°15</t>
  </si>
  <si>
    <t>Patient n°16</t>
  </si>
  <si>
    <t>Patient n°17</t>
  </si>
  <si>
    <t>Patient n°18</t>
  </si>
  <si>
    <t>Patient n°19</t>
  </si>
  <si>
    <t>Patient n°20</t>
  </si>
  <si>
    <t>Patient n°21</t>
  </si>
  <si>
    <t>Patient n°22</t>
  </si>
  <si>
    <t>Patient n°23</t>
  </si>
  <si>
    <t>Patient n°24</t>
  </si>
  <si>
    <t>Patient n°25</t>
  </si>
  <si>
    <t>Patient n°26</t>
  </si>
  <si>
    <t>Patient n°27</t>
  </si>
  <si>
    <t>Patient n°28</t>
  </si>
  <si>
    <t>Patient n°29</t>
  </si>
  <si>
    <t>Patient n°30</t>
  </si>
  <si>
    <t>Motif d'hospitalisation</t>
  </si>
  <si>
    <t>Trouble cognitif n°1</t>
  </si>
  <si>
    <t>Trouble cognitif n°2</t>
  </si>
  <si>
    <t>Trouble cognitif n°3</t>
  </si>
  <si>
    <t>Trouble périphérique n°1</t>
  </si>
  <si>
    <t>Trouble périphérique n°2</t>
  </si>
  <si>
    <t>Trouble périphérique n°3</t>
  </si>
  <si>
    <t>Autres</t>
  </si>
  <si>
    <t>Homme</t>
  </si>
  <si>
    <t>Femme</t>
  </si>
  <si>
    <t>sécheresse oculaire</t>
  </si>
  <si>
    <t>mydriase</t>
  </si>
  <si>
    <t xml:space="preserve">troubles de l'accomodation </t>
  </si>
  <si>
    <t>augmentation pression intraoculaire</t>
  </si>
  <si>
    <t>sécheresse buccale</t>
  </si>
  <si>
    <t xml:space="preserve">troubles de la mastication </t>
  </si>
  <si>
    <t>déglutition</t>
  </si>
  <si>
    <t xml:space="preserve">phonation </t>
  </si>
  <si>
    <t>tachycardie</t>
  </si>
  <si>
    <t>hypertension artérielle</t>
  </si>
  <si>
    <t xml:space="preserve">hyposudation </t>
  </si>
  <si>
    <t>rétention urinaire aigue</t>
  </si>
  <si>
    <t>constipation</t>
  </si>
  <si>
    <t xml:space="preserve">confusion </t>
  </si>
  <si>
    <t xml:space="preserve">agitation </t>
  </si>
  <si>
    <t xml:space="preserve">hallucinations </t>
  </si>
  <si>
    <t>désorientation spatio-temporelle</t>
  </si>
  <si>
    <t>troubles mnésiques</t>
  </si>
  <si>
    <t>%</t>
  </si>
  <si>
    <t>nombre</t>
  </si>
  <si>
    <t>Taux de patients avec un score CIA &gt; 5</t>
  </si>
  <si>
    <t>Moyenne</t>
  </si>
  <si>
    <t>Nombre de molécules anticholinergiques</t>
  </si>
  <si>
    <t xml:space="preserve"> Score ACB</t>
  </si>
  <si>
    <t>Nombre médicaments ACH</t>
  </si>
  <si>
    <t>DCI 1</t>
  </si>
  <si>
    <t>DCI 2</t>
  </si>
  <si>
    <t>DCI 3</t>
  </si>
  <si>
    <t>DCI 4</t>
  </si>
  <si>
    <t>DCI 5</t>
  </si>
  <si>
    <t>DCI 6</t>
  </si>
  <si>
    <t>DCI 7</t>
  </si>
  <si>
    <t>DCI 8</t>
  </si>
  <si>
    <t>DCI 9</t>
  </si>
  <si>
    <t>DCI 10</t>
  </si>
  <si>
    <t>DCI 11</t>
  </si>
  <si>
    <t>DCI 12</t>
  </si>
  <si>
    <t>DCI 13</t>
  </si>
  <si>
    <t>DCI 14</t>
  </si>
  <si>
    <t>DCI 15</t>
  </si>
  <si>
    <t>DCI 16</t>
  </si>
  <si>
    <t>DCI 17</t>
  </si>
  <si>
    <t>DCI 18</t>
  </si>
  <si>
    <t>DCI 19</t>
  </si>
  <si>
    <t>DCI 20</t>
  </si>
  <si>
    <t>Total</t>
  </si>
  <si>
    <t>Molécules (DCI) prescrites</t>
  </si>
  <si>
    <t>Troubles périphériques présents</t>
  </si>
  <si>
    <t>Troubles cognitifs présents</t>
  </si>
  <si>
    <t>Scores anticholinergiques</t>
  </si>
  <si>
    <t>Echelle CIA</t>
  </si>
  <si>
    <t>Patient 1</t>
  </si>
  <si>
    <t>Patient 2</t>
  </si>
  <si>
    <t>Patient 3</t>
  </si>
  <si>
    <t>Patient 4</t>
  </si>
  <si>
    <t>Echelle ACB</t>
  </si>
  <si>
    <t>Molécules avec action ACH</t>
  </si>
  <si>
    <t>Patient 5</t>
  </si>
  <si>
    <t>Patient 6</t>
  </si>
  <si>
    <t>Patient 7</t>
  </si>
  <si>
    <t>Patient 8</t>
  </si>
  <si>
    <t>Patient 9</t>
  </si>
  <si>
    <t>Patient 10</t>
  </si>
  <si>
    <t>Patient 11</t>
  </si>
  <si>
    <t>Patient 12</t>
  </si>
  <si>
    <t>Patient 13</t>
  </si>
  <si>
    <t>Patient 14</t>
  </si>
  <si>
    <t>Patient 15</t>
  </si>
  <si>
    <t>Patient 16</t>
  </si>
  <si>
    <t>Patient 17</t>
  </si>
  <si>
    <t>Patient 18</t>
  </si>
  <si>
    <t>Patient 19</t>
  </si>
  <si>
    <t>Patient 20</t>
  </si>
  <si>
    <t>Patient 21</t>
  </si>
  <si>
    <t>Patient 22</t>
  </si>
  <si>
    <t>Patient 23</t>
  </si>
  <si>
    <t>Patient 24</t>
  </si>
  <si>
    <t>Patient 25</t>
  </si>
  <si>
    <t>Patient 26</t>
  </si>
  <si>
    <t>Patient 27</t>
  </si>
  <si>
    <t>Patient 28</t>
  </si>
  <si>
    <t>Patient 29</t>
  </si>
  <si>
    <t>Patient 30</t>
  </si>
  <si>
    <t>oui</t>
  </si>
  <si>
    <t>non</t>
  </si>
  <si>
    <t>Médicament(s) correcteur(s)</t>
  </si>
  <si>
    <t>Molécules de l'échelle CIA</t>
  </si>
  <si>
    <t>Molécules de l'échelle ACB</t>
  </si>
  <si>
    <t>hyperthermie</t>
  </si>
  <si>
    <t>Préambule</t>
  </si>
  <si>
    <t>Notice</t>
  </si>
  <si>
    <t>&lt; Onglet données patients &gt;</t>
  </si>
  <si>
    <t>Règles à respecter</t>
  </si>
  <si>
    <t>&lt; Onglet "Résultats" &gt;</t>
  </si>
  <si>
    <t>- Taux de patient avec un score ACB ≥ 4</t>
  </si>
  <si>
    <t>- Taux de patient avec un score CIA &gt; 5</t>
  </si>
  <si>
    <t>&lt; Onglet "Echelle ACB"&gt;</t>
  </si>
  <si>
    <t>&lt; Onglet "Echelle CIA" &gt;</t>
  </si>
  <si>
    <t>Dans cet onglet figure la liste des médicaments présents dans l'échelle de Boustani ou ACB, ainsi que leur score ACB respectif.</t>
  </si>
  <si>
    <t>Dans cet onglet figure la liste des médicaments présents dans l'échelle de Briet ou CIA, ainsi que leur score CIA respectif.</t>
  </si>
  <si>
    <t>- Ne pas mettre les accents dans le nom des molécules ;</t>
  </si>
  <si>
    <t>- Total des scores CIA et ACB par patient</t>
  </si>
  <si>
    <t>- Nombre de médicaments anticholinergique prescrits par patient et moyenne des 30 patients</t>
  </si>
  <si>
    <t>- Pourcentage de molécules prescrites avec une activité anticholinergique selon l'échelle CIA</t>
  </si>
  <si>
    <t>- Pourcentage de molécules prescrites avec une activité anticholinergique selon l'échelle ACB</t>
  </si>
  <si>
    <t>• Pour les spécialités avec plusieurs molécules, chaque molécule doit être écrite sur une ligne différente ;</t>
  </si>
  <si>
    <t>• En cas de prescription de plusieurs dosages et/ou formes d’une même molécule, n’inscrire la molécule qu’une seule fois ;</t>
  </si>
  <si>
    <t>- Ne pas renseigner les médicaments prescrits en « si besoin » ;</t>
  </si>
  <si>
    <t>- Faire attention à l'orthographe et aux erreurs de frappe ;</t>
  </si>
  <si>
    <t>- Ne pas laisser d'espace devant ou derrière le nom de la dénomination commune internationale ;</t>
  </si>
  <si>
    <t>- Sélectionner, à l’aide des listes déroulantes, les données concernant le sexe, l’âge, les troubles anticholinergiques centraux et/ou périphériques ressentis, la présence (ou non) de médicaments correcteurs ;</t>
  </si>
  <si>
    <t>- Indiquer le motif d’hospitalisation du patient ;</t>
  </si>
  <si>
    <t>- Renseigner la Dénomination Commune Internationale de chaque molécule prescrite :</t>
  </si>
  <si>
    <t>- Renseigner dans la colonne correspondant aux « Molécules (DCI) prescrites » la Dénomination Commune Internationale de chaque médicament de l’ordonnance (à l’exception des médicaments prescrits en « si besoin ») en veillant à respecter les règles ci-dessous.</t>
  </si>
  <si>
    <t>Dans l’onglet « Résultats », les résultats suivants sont calculés automatiquement :</t>
  </si>
  <si>
    <t>Theralene</t>
  </si>
  <si>
    <t>Mantadix, Amantadine hydrochlorhide (AAC)</t>
  </si>
  <si>
    <t>Aminophylline</t>
  </si>
  <si>
    <t>Xanthines</t>
  </si>
  <si>
    <t>Amilsulpride</t>
  </si>
  <si>
    <t>Solian</t>
  </si>
  <si>
    <r>
      <t xml:space="preserve">Taux de patients avec un score ACB </t>
    </r>
    <r>
      <rPr>
        <sz val="11"/>
        <color theme="1"/>
        <rFont val="Segoe UI Emoji"/>
        <family val="2"/>
      </rPr>
      <t>≥ 4</t>
    </r>
  </si>
  <si>
    <r>
      <t>-</t>
    </r>
    <r>
      <rPr>
        <b/>
        <sz val="11"/>
        <color theme="1"/>
        <rFont val="Segoe UI Emoji"/>
        <family val="2"/>
      </rPr>
      <t>Echelle de Briet</t>
    </r>
    <r>
      <rPr>
        <sz val="11"/>
        <color theme="1"/>
        <rFont val="Segoe UI Emoji"/>
        <family val="2"/>
      </rPr>
      <t xml:space="preserve"> ou </t>
    </r>
    <r>
      <rPr>
        <b/>
        <sz val="11"/>
        <color theme="1"/>
        <rFont val="Segoe UI Emoji"/>
        <family val="2"/>
      </rPr>
      <t>CIA</t>
    </r>
    <r>
      <rPr>
        <sz val="11"/>
        <color theme="1"/>
        <rFont val="Segoe UI Emoji"/>
        <family val="2"/>
      </rPr>
      <t xml:space="preserve"> (Coefficient d'Imprégnation Anticholinergique) : évaluant les effets indésirables anticholinergiques </t>
    </r>
    <r>
      <rPr>
        <b/>
        <sz val="11"/>
        <color theme="1"/>
        <rFont val="Segoe UI Emoji"/>
        <family val="2"/>
      </rPr>
      <t>périphériques</t>
    </r>
  </si>
  <si>
    <r>
      <t>-</t>
    </r>
    <r>
      <rPr>
        <b/>
        <sz val="11"/>
        <color theme="1"/>
        <rFont val="Segoe UI Emoji"/>
        <family val="2"/>
      </rPr>
      <t xml:space="preserve">Echelle de Boustani </t>
    </r>
    <r>
      <rPr>
        <sz val="11"/>
        <color theme="1"/>
        <rFont val="Segoe UI Emoji"/>
        <family val="2"/>
      </rPr>
      <t xml:space="preserve">ou </t>
    </r>
    <r>
      <rPr>
        <b/>
        <sz val="11"/>
        <color theme="1"/>
        <rFont val="Segoe UI Emoji"/>
        <family val="2"/>
      </rPr>
      <t>ACB</t>
    </r>
    <r>
      <rPr>
        <sz val="11"/>
        <color theme="1"/>
        <rFont val="Segoe UI Emoji"/>
        <family val="2"/>
      </rPr>
      <t xml:space="preserve"> (Echelle du risque cognitif lié aux anticholinergiques) : échelle évaluant les effets indésirables anticholinergiques </t>
    </r>
    <r>
      <rPr>
        <b/>
        <sz val="11"/>
        <color theme="1"/>
        <rFont val="Segoe UI Emoji"/>
        <family val="2"/>
      </rPr>
      <t>centraux</t>
    </r>
  </si>
  <si>
    <r>
      <rPr>
        <b/>
        <u/>
        <sz val="15"/>
        <color theme="1"/>
        <rFont val="Segoe UI Emoji"/>
        <family val="2"/>
      </rPr>
      <t>Echelle CIA</t>
    </r>
    <r>
      <rPr>
        <sz val="15"/>
        <color theme="1"/>
        <rFont val="Segoe UI Emoji"/>
        <family val="2"/>
      </rPr>
      <t xml:space="preserve"> </t>
    </r>
    <r>
      <rPr>
        <sz val="11"/>
        <color theme="1"/>
        <rFont val="Segoe UI Emoji"/>
        <family val="2"/>
      </rPr>
      <t>(coefficient d'imprégnation anticholinergique)</t>
    </r>
  </si>
  <si>
    <r>
      <rPr>
        <b/>
        <sz val="11"/>
        <color theme="1"/>
        <rFont val="Segoe UI Emoji"/>
        <family val="2"/>
      </rPr>
      <t>Score = 2</t>
    </r>
    <r>
      <rPr>
        <sz val="11"/>
        <color theme="1"/>
        <rFont val="Segoe UI Emoji"/>
        <family val="2"/>
      </rPr>
      <t xml:space="preserve"> --&gt; potentiel anticholinergique modéré</t>
    </r>
  </si>
  <si>
    <r>
      <rPr>
        <b/>
        <u/>
        <sz val="15"/>
        <color theme="1"/>
        <rFont val="Segoe UI Emoji"/>
        <family val="2"/>
      </rPr>
      <t>Echelle ACB</t>
    </r>
    <r>
      <rPr>
        <sz val="15"/>
        <color theme="1"/>
        <rFont val="Segoe UI Emoji"/>
        <family val="2"/>
      </rPr>
      <t xml:space="preserve"> </t>
    </r>
    <r>
      <rPr>
        <sz val="11"/>
        <color theme="1"/>
        <rFont val="Segoe UI Emoji"/>
        <family val="2"/>
      </rPr>
      <t>(Anticholinergic Cognitive Burden /Echelle du risque cognitif lié aux anticholinergiques)</t>
    </r>
  </si>
  <si>
    <t>Tenormine, Tenoretic</t>
  </si>
  <si>
    <r>
      <t xml:space="preserve">Atropine, Ineurope
</t>
    </r>
    <r>
      <rPr>
        <i/>
        <sz val="10"/>
        <color theme="1"/>
        <rFont val="Segoe UI Emoji"/>
        <family val="2"/>
      </rPr>
      <t>injectable</t>
    </r>
  </si>
  <si>
    <r>
      <t xml:space="preserve">Atropine
</t>
    </r>
    <r>
      <rPr>
        <i/>
        <sz val="10"/>
        <color theme="1"/>
        <rFont val="Segoe UI Emoji"/>
        <family val="2"/>
      </rPr>
      <t>collyre</t>
    </r>
  </si>
  <si>
    <t>Mydriatique et cycloplegique</t>
  </si>
  <si>
    <t>Lioresal, Baclocur, Lyflex (AAC), Lioresal (AAC)</t>
  </si>
  <si>
    <t>Myorelaxant/Sevrage alcoolique</t>
  </si>
  <si>
    <t>Benazepril</t>
  </si>
  <si>
    <t>Cibadrex</t>
  </si>
  <si>
    <t>Non</t>
  </si>
  <si>
    <t>Betaxolol</t>
  </si>
  <si>
    <t>Betoptic, Kerlone</t>
  </si>
  <si>
    <t>Betabloquant</t>
  </si>
  <si>
    <t>Oui</t>
  </si>
  <si>
    <t>Bisacodyl</t>
  </si>
  <si>
    <t>Contalax, Dulcolax</t>
  </si>
  <si>
    <t>Laxatif stimulant</t>
  </si>
  <si>
    <t>Bromazepam</t>
  </si>
  <si>
    <t>Lexomil</t>
  </si>
  <si>
    <t>Benzodiazépine</t>
  </si>
  <si>
    <t>Noyada</t>
  </si>
  <si>
    <t xml:space="preserve">Duodopa, Lecigimon, Sinemet, Stalevo </t>
  </si>
  <si>
    <t>Celecoxib</t>
  </si>
  <si>
    <t>Celebrex</t>
  </si>
  <si>
    <t>Coxib</t>
  </si>
  <si>
    <t>Alairgix allergie cetirizine, Drill allergie cetirizine, Humex allergie cetirizine, Reactine, Zyrtec, Zyrtecset</t>
  </si>
  <si>
    <t>Fervexrhume, Humex rhume, Humexlib</t>
  </si>
  <si>
    <t>Tenoretic</t>
  </si>
  <si>
    <t>Seropram</t>
  </si>
  <si>
    <t>Clidinium</t>
  </si>
  <si>
    <t>Clindamycine (AAC), Dalacin (AAC), Dalacine, Encallik, Zanea, Zindacline</t>
  </si>
  <si>
    <t xml:space="preserve"> Antarene codeine, Claradol codeine, Codoliprane, Dafalgan codeine, Euphon, Klipal, Lindilane, Paderyl, Polery, Prontalgine, Pulmoserum, Tussipax</t>
  </si>
  <si>
    <t>Aerius</t>
  </si>
  <si>
    <t>Neoral</t>
  </si>
  <si>
    <t>Cycloserine</t>
  </si>
  <si>
    <t>AAC</t>
  </si>
  <si>
    <t>Aflavis, Chibro cadron, Ciloxadex, Dectancyl, Dexafree, Dexliq, Dexocol, Dexsol (AAC), Dugressa, Etartilen, Frakidex, Framyxone, Maxidex, Maxidrol, Neofordex, Ozurdex, Polydexa, Sterdex, Tobradex, Todexal</t>
  </si>
  <si>
    <t>Bi tildiem, Mono tildiem, Tildiem</t>
  </si>
  <si>
    <t>Mercalm, Nausicalm</t>
  </si>
  <si>
    <t>Actifed rhume jour et nuit, Nautamine</t>
  </si>
  <si>
    <t>Persantine</t>
  </si>
  <si>
    <t>Rythmodan</t>
  </si>
  <si>
    <t>Cariban, Dolirhumepro, Donormyl, Lidene, Xonvea</t>
  </si>
  <si>
    <t>Comtan, Lecigimon, Stalevo</t>
  </si>
  <si>
    <t>Ephedrine</t>
  </si>
  <si>
    <t>Ephedrine (AAC), Otylol, Rhino sulfuryl</t>
  </si>
  <si>
    <t>Antihypotenseur</t>
  </si>
  <si>
    <t>Escitalopram</t>
  </si>
  <si>
    <t>Seroplex</t>
  </si>
  <si>
    <t>Esketamine</t>
  </si>
  <si>
    <t>Eskesia, Spravato</t>
  </si>
  <si>
    <t>Estazolam</t>
  </si>
  <si>
    <t>Nuclaton</t>
  </si>
  <si>
    <t>Hypnotique, sédatif</t>
  </si>
  <si>
    <t>Abstral, Actiq, Breakyl, Durogesic, Effentora, Fentanyl, Instanyl, Matrifen, Pecfent, Recivit</t>
  </si>
  <si>
    <t>Fesoterodine</t>
  </si>
  <si>
    <t>Toviaz</t>
  </si>
  <si>
    <t>Incontinence urinaire</t>
  </si>
  <si>
    <t>Allervi, Telfast</t>
  </si>
  <si>
    <t>Flupentixol</t>
  </si>
  <si>
    <t>Fluanxol</t>
  </si>
  <si>
    <r>
      <t xml:space="preserve">Gentamicine
</t>
    </r>
    <r>
      <rPr>
        <i/>
        <sz val="10"/>
        <color theme="1"/>
        <rFont val="Segoe UI Emoji"/>
        <family val="2"/>
      </rPr>
      <t>Intrathécale
Intraventriculaire</t>
    </r>
  </si>
  <si>
    <r>
      <t xml:space="preserve">Gentamicine
</t>
    </r>
    <r>
      <rPr>
        <i/>
        <sz val="10"/>
        <color theme="1"/>
        <rFont val="Segoe UI Emoji"/>
        <family val="2"/>
      </rPr>
      <t>Intraveineuse
Intramusculaire</t>
    </r>
  </si>
  <si>
    <t>Pholcones bismuth,
Pulmofluide</t>
  </si>
  <si>
    <r>
      <t xml:space="preserve">Hydrocortisone
</t>
    </r>
    <r>
      <rPr>
        <i/>
        <sz val="10"/>
        <color theme="1"/>
        <rFont val="Segoe UI Emoji"/>
        <family val="2"/>
      </rPr>
      <t>Collyre et pommade</t>
    </r>
  </si>
  <si>
    <r>
      <t xml:space="preserve">Hydrocortisone
</t>
    </r>
    <r>
      <rPr>
        <i/>
        <sz val="10"/>
        <color theme="1"/>
        <rFont val="Segoe UI Emoji"/>
        <family val="2"/>
      </rPr>
      <t>Injectable</t>
    </r>
  </si>
  <si>
    <t>Isocard</t>
  </si>
  <si>
    <t>Ketamine</t>
  </si>
  <si>
    <t>ketamine</t>
  </si>
  <si>
    <t>Anesthésique général</t>
  </si>
  <si>
    <t>Levocetirizine</t>
  </si>
  <si>
    <t>Xyzall</t>
  </si>
  <si>
    <t>Duodopa, Lecigimon, Modopar, Sinemet, Stalevo</t>
  </si>
  <si>
    <t>Granions de lithium, Teralithe</t>
  </si>
  <si>
    <t>Diaretyl, Diastrolib, Imodiumcpas, Imodiumduo,
 Imodiumlingual, Imodiumliquicaps</t>
  </si>
  <si>
    <t>Humex allergie loratadine</t>
  </si>
  <si>
    <t>Agyrax, Navidoxine</t>
  </si>
  <si>
    <t>Antivertigineux/Antiémétique</t>
  </si>
  <si>
    <t>Metformine</t>
  </si>
  <si>
    <t>Eucreas, Glimezit, Glucophage, Glucovance, Janumet, Komboglyze, Stagid, Synjardy, Velmetia, Xigduo</t>
  </si>
  <si>
    <t>Antidiabétique</t>
  </si>
  <si>
    <t>Mephenon (AAC), Methadone</t>
  </si>
  <si>
    <t>Methotrexate</t>
  </si>
  <si>
    <r>
      <t xml:space="preserve">Methotrexate
</t>
    </r>
    <r>
      <rPr>
        <i/>
        <sz val="10"/>
        <color theme="1"/>
        <rFont val="Segoe UI Emoji"/>
        <family val="2"/>
      </rPr>
      <t>Intrathécale
Intraventriculaire</t>
    </r>
  </si>
  <si>
    <t>Antimétabolite</t>
  </si>
  <si>
    <r>
      <t xml:space="preserve">Methotrexate
</t>
    </r>
    <r>
      <rPr>
        <i/>
        <sz val="10"/>
        <color theme="1"/>
        <rFont val="Segoe UI Emoji"/>
        <family val="2"/>
      </rPr>
      <t>Intraveineux
Intramusculaire</t>
    </r>
  </si>
  <si>
    <t>Depo-medrol, Medrol, Solumedrol</t>
  </si>
  <si>
    <t>Logimax, Lopressor, Seloken, Selozok</t>
  </si>
  <si>
    <t>Buccolam</t>
  </si>
  <si>
    <t>Actiskenan, Moscontin, Oramorph, Sevredol, Skenan</t>
  </si>
  <si>
    <t>Nalbuphine</t>
  </si>
  <si>
    <t>Naratriptan</t>
  </si>
  <si>
    <t>Naramig</t>
  </si>
  <si>
    <t>Antimigraineux</t>
  </si>
  <si>
    <t>Nefopam</t>
  </si>
  <si>
    <t>Acupan, Nefopam</t>
  </si>
  <si>
    <t>Neomycine</t>
  </si>
  <si>
    <t>Antibio synalar, Chibro cadron, Cidermex, Panotile, Polydexa, Polygynax, Tergynan</t>
  </si>
  <si>
    <t>Antiinfectieux</t>
  </si>
  <si>
    <t xml:space="preserve"> Mapakna, Nifedipine (AAC), Nife-Par (AAC)</t>
  </si>
  <si>
    <t>Ditropan, PMS-Oxybutynin (AAC)</t>
  </si>
  <si>
    <t>Oxsynia, Oxycontin, Oxynorm, Oxynormoro</t>
  </si>
  <si>
    <t>Paliperidone</t>
  </si>
  <si>
    <t>Trevicta, Xeplion</t>
  </si>
  <si>
    <t>Deroxat</t>
  </si>
  <si>
    <t>Penfluridol</t>
  </si>
  <si>
    <t>Acemap, Semap</t>
  </si>
  <si>
    <t>Nardelzine (AAC), Nardil (AAC)</t>
  </si>
  <si>
    <t>Pheniramine</t>
  </si>
  <si>
    <t>Fervex, Rhinofebral</t>
  </si>
  <si>
    <t>Rhum et toux</t>
  </si>
  <si>
    <t>Phenobarbital</t>
  </si>
  <si>
    <t>Alepsal, Gardenal</t>
  </si>
  <si>
    <t>Pipamperone</t>
  </si>
  <si>
    <t>Dipipéron</t>
  </si>
  <si>
    <t>Derinox, Hydrocortancyl</t>
  </si>
  <si>
    <t>Cortancyl</t>
  </si>
  <si>
    <t>Fluisedal, Phenergan, Tussisedal</t>
  </si>
  <si>
    <t>Actifed rhume, Dolirhume, Dolirhumepro, Humex rhume, Nurofen rhume, Rhinadvil rhume</t>
  </si>
  <si>
    <t xml:space="preserve">Scoburen, Scopoderm </t>
  </si>
  <si>
    <r>
      <t>Deprenyl,</t>
    </r>
    <r>
      <rPr>
        <sz val="10"/>
        <rFont val="Segoe UI Emoji"/>
        <family val="2"/>
      </rPr>
      <t xml:space="preserve"> Emsam (AAC)</t>
    </r>
  </si>
  <si>
    <t>Sulpiride</t>
  </si>
  <si>
    <t>Dogmatil</t>
  </si>
  <si>
    <t>Sumatriptan</t>
  </si>
  <si>
    <t>Imigrane, Imiject</t>
  </si>
  <si>
    <t>Dilatrane, Tedralan</t>
  </si>
  <si>
    <t>Sirdalud (AAC)</t>
  </si>
  <si>
    <t>Biodalgic, Contramal, Ixprim, Monocrixo, Orozamudol, Skudexum, Takadol, Topalgic, Zaldiar, Zamudol, Zumalgic</t>
  </si>
  <si>
    <t>Trandolapril</t>
  </si>
  <si>
    <t>Odrik, Tarka</t>
  </si>
  <si>
    <t>Tranylcypromine</t>
  </si>
  <si>
    <t>IMAO</t>
  </si>
  <si>
    <t>Cidermex, Hexatrione, Kenacort, Nasacort</t>
  </si>
  <si>
    <t>Prestole</t>
  </si>
  <si>
    <t>Ceris, Trospipharm</t>
  </si>
  <si>
    <t>Valproate</t>
  </si>
  <si>
    <t>Depakine, Depakine chrono, Depakote, Divalcote, Micropakine</t>
  </si>
  <si>
    <t>Valpromide</t>
  </si>
  <si>
    <t>Depamide</t>
  </si>
  <si>
    <t>Venlafaxine</t>
  </si>
  <si>
    <t>Effexor</t>
  </si>
  <si>
    <t>Ziprasidone</t>
  </si>
  <si>
    <t>Zeldox (AAC)</t>
  </si>
  <si>
    <t>Zolmitriptan</t>
  </si>
  <si>
    <t>Zomig, Zomigoro</t>
  </si>
  <si>
    <t>Zuclopenthixol</t>
  </si>
  <si>
    <t>Clopixol</t>
  </si>
  <si>
    <t>Passage de la BHE</t>
  </si>
  <si>
    <t>Aripiprazole</t>
  </si>
  <si>
    <t>Abilify</t>
  </si>
  <si>
    <t>Chlorphenamine</t>
  </si>
  <si>
    <t>Chloroquine</t>
  </si>
  <si>
    <t>A-CQ 100 (AAC)</t>
  </si>
  <si>
    <t>Antiparasitaire</t>
  </si>
  <si>
    <t>Dextromethorphane</t>
  </si>
  <si>
    <t>Pulmodexane, Tussidane</t>
  </si>
  <si>
    <t>Antitussif</t>
  </si>
  <si>
    <t>Iproniazide</t>
  </si>
  <si>
    <t>Marsilid</t>
  </si>
  <si>
    <t>Milnacipran</t>
  </si>
  <si>
    <t>Metopimazine</t>
  </si>
  <si>
    <t>Isalia, Vogalene, Vogalib</t>
  </si>
  <si>
    <t>Codeine
Fentanyl
Morphine
Nalbuphine
Nefopam
Oxycodone
Tramadol</t>
  </si>
  <si>
    <t>Ampicilline
Cefoxitine
Clindamycine
Cycloserine
Gemtamicine
Piperacilline
Vancomycine</t>
  </si>
  <si>
    <t>Bupropion
Citalopram
Duloxetine
Escitalopram
Esketamine
Fluoxetine
Fluvoxamine
Iproniazide
Milnacipran
Mirtazapine
Phenelzine
Sertraline
Trazodone
Venlafaxine</t>
  </si>
  <si>
    <t>Clonazepam
Phenobarbital
Valproate</t>
  </si>
  <si>
    <t>Alimemazine
Cetirizine
Desloratadine
Levocetirizine</t>
  </si>
  <si>
    <t>Doxylamine
Fexofenadine
Loratadine
Triprolidine</t>
  </si>
  <si>
    <t>Chlorphenamine
Cyproheptadine
Dexchlorpheniramine
Diphenhydramine
Hydroxyzine
Mequitazine
Promethazine</t>
  </si>
  <si>
    <t>Méthotrexate</t>
  </si>
  <si>
    <t>Naratriptan
Sumatriptan
Zolmitriptan</t>
  </si>
  <si>
    <t>Amilsulpride
Aripiprazole
Flupentixol
Haloperidol
Lithium
Paliperidone
Pipamperone
Risperidone
Sulpiride
Ziprasidone
Zuclopenthixol</t>
  </si>
  <si>
    <t>Levomepromazine Loxapine
Olanzapine
Penfluridol
Pimozide
Pipotiazine
Quetiapine</t>
  </si>
  <si>
    <t>Chlorpromazine
Clozapine 
Cyamemazine
Propericiazine</t>
  </si>
  <si>
    <t>Oxybutynine
Solifenacine
Tolterodine
Trospium</t>
  </si>
  <si>
    <t>Antivertigineux</t>
  </si>
  <si>
    <t>Alprazolam
Chlordiazepoxide
Clidinium
Clorazepate
Diazepam
Lorazepam
Oxazepam</t>
  </si>
  <si>
    <t>Atenolol
Betaxolol
Metoprolol</t>
  </si>
  <si>
    <t>Dexamethasone
Hydrocortisone
Methylprednisolone
Prednisolone
Prednisone
Triamcinolone</t>
  </si>
  <si>
    <t>celecoxib</t>
  </si>
  <si>
    <t>Alverine
Domperidone
Famotidine
Metoclopramide</t>
  </si>
  <si>
    <t>Midazolam
Estazolam</t>
  </si>
  <si>
    <t>Benazepril
Captopril
Trandolapril</t>
  </si>
  <si>
    <t>Guaïfenesine
Methocarbamol</t>
  </si>
  <si>
    <t>Sevrage alcoolique</t>
  </si>
  <si>
    <t xml:space="preserve"> Tenormine, Tenoretic</t>
  </si>
  <si>
    <t>Mydriatique et cycloplegique/ Désordres gastro-intestinaux</t>
  </si>
  <si>
    <t>Antarene codeine, Claradol codeine, Codoliprane, Dafalgan codeine, Euphon, Klipal, Lindilane, Paderyl, Polery, Prontalgine, Pulmoserum, Tussipax</t>
  </si>
  <si>
    <r>
      <t>Médicaments rangés par classe thérapeutique et score selon les 2 échelles</t>
    </r>
    <r>
      <rPr>
        <b/>
        <sz val="13"/>
        <rFont val="Segoe UI Emoji"/>
        <family val="2"/>
      </rPr>
      <t xml:space="preserve">  :</t>
    </r>
  </si>
  <si>
    <t>CIA</t>
  </si>
  <si>
    <t>ACB</t>
  </si>
  <si>
    <t xml:space="preserve">Score ACB = 1 </t>
  </si>
  <si>
    <t>Score ACB = 2</t>
  </si>
  <si>
    <t>Score ACB = 3</t>
  </si>
  <si>
    <t>Codeine
Fentanyl
Morphine</t>
  </si>
  <si>
    <t>/</t>
  </si>
  <si>
    <t>Digoxine
Disopyramide
Isosorbide</t>
  </si>
  <si>
    <t>Amitriptyline
Clomipramine
Doxepine
Imipramine
Maprotiline
Trimipramine</t>
  </si>
  <si>
    <t>Bupropion
Fluvoxamine
Trazodone</t>
  </si>
  <si>
    <t>Amitriptyline
Clomipramine
Doxepine
Imipramine
Paroxetine
Trimipramine</t>
  </si>
  <si>
    <t>Chlorphenamine
Diphenhydramine
Hydroxyzine
Promethazine</t>
  </si>
  <si>
    <t>Haloperidol
Risperidone</t>
  </si>
  <si>
    <t>Levomepromazine Loxapine
Pimozide</t>
  </si>
  <si>
    <t>Chlorpromazine
Clozapine
Olanzapine
Quetiapine</t>
  </si>
  <si>
    <t>Oxybutynine
Tolterodine</t>
  </si>
  <si>
    <t xml:space="preserve">Antithrombotique </t>
  </si>
  <si>
    <t>Alprazolam
Clorazepate
Diazepam</t>
  </si>
  <si>
    <t>Benzodiazepine</t>
  </si>
  <si>
    <t>Hydrocortisone
Prednisone</t>
  </si>
  <si>
    <t>Alverine
Cimetidine
Loperamide</t>
  </si>
  <si>
    <t>Rhume et toux</t>
  </si>
  <si>
    <t xml:space="preserve">La charge anticholinergique d'une prescription correspond au cumul des effets de plusieurs molécules capables d'entraîner des effets anticholinergiques. </t>
  </si>
  <si>
    <r>
      <t xml:space="preserve">Cet audit a été conçu pour évaluer la charge anticholinergique des prescriptions de </t>
    </r>
    <r>
      <rPr>
        <b/>
        <u/>
        <sz val="11"/>
        <color theme="1"/>
        <rFont val="Segoe UI Emoji"/>
        <family val="2"/>
      </rPr>
      <t>30 patients</t>
    </r>
    <r>
      <rPr>
        <sz val="11"/>
        <color theme="1"/>
        <rFont val="Segoe UI Emoji"/>
        <family val="2"/>
      </rPr>
      <t xml:space="preserve"> hospitalisés sur une période donnée.</t>
    </r>
  </si>
  <si>
    <r>
      <t xml:space="preserve">Renseigner les différents items pour chaque patient à partir de sa prescription médicamenteuse et du dossier patient </t>
    </r>
    <r>
      <rPr>
        <i/>
        <sz val="11"/>
        <color theme="1"/>
        <rFont val="Segoe UI Emoji"/>
        <family val="2"/>
      </rPr>
      <t>*</t>
    </r>
    <r>
      <rPr>
        <sz val="11"/>
        <color theme="1"/>
        <rFont val="Segoe UI Emoji"/>
        <family val="2"/>
      </rPr>
      <t xml:space="preserve"> :</t>
    </r>
  </si>
  <si>
    <r>
      <t>*</t>
    </r>
    <r>
      <rPr>
        <b/>
        <i/>
        <sz val="11"/>
        <color theme="1"/>
        <rFont val="Segoe UI Emoji"/>
        <family val="2"/>
      </rPr>
      <t xml:space="preserve"> </t>
    </r>
    <r>
      <rPr>
        <i/>
        <sz val="11"/>
        <color theme="1"/>
        <rFont val="Segoe UI Emoji"/>
        <family val="2"/>
      </rPr>
      <t xml:space="preserve">- Pour les patients </t>
    </r>
    <r>
      <rPr>
        <i/>
        <u/>
        <sz val="11"/>
        <color theme="1"/>
        <rFont val="Segoe UI Emoji"/>
        <family val="2"/>
      </rPr>
      <t>n'étant plus</t>
    </r>
    <r>
      <rPr>
        <i/>
        <sz val="11"/>
        <color theme="1"/>
        <rFont val="Segoe UI Emoji"/>
        <family val="2"/>
      </rPr>
      <t xml:space="preserve"> dans l'établissement le jour du recueil des données, il faut utiliser la dernière ordonnance réalisée au sein du service. Celle-ci doit dater d'au moins 48 heures après l'entrée du patient.
- Pour les patients étant </t>
    </r>
    <r>
      <rPr>
        <i/>
        <u/>
        <sz val="11"/>
        <color theme="1"/>
        <rFont val="Segoe UI Emoji"/>
        <family val="2"/>
      </rPr>
      <t>encore hospitalisés</t>
    </r>
    <r>
      <rPr>
        <i/>
        <sz val="11"/>
        <color theme="1"/>
        <rFont val="Segoe UI Emoji"/>
        <family val="2"/>
      </rPr>
      <t xml:space="preserve"> le jour du recueil des données, il faut utiliser l'ordonnance du jour de l'évaluation (patient entré depuis plus de 48 heures).</t>
    </r>
  </si>
  <si>
    <t>L'évaluation se base sur le "calculateur de charge anticholinergique" de l’OMEDIT Pays de Loire qui propose l’évaluation de la charge anticholinergique selon 2 échelles pour un patient donné :</t>
  </si>
  <si>
    <t>AUDIT D’EVALUATION DE LA CHARGE ANTICHOLINERGIQUE 
DES PRESCRIPTIONS MEDICAMENTEUSES</t>
  </si>
  <si>
    <r>
      <rPr>
        <u/>
        <sz val="11"/>
        <color theme="1"/>
        <rFont val="Segoe UI Emoji"/>
        <family val="2"/>
      </rPr>
      <t>Les critères d'inclusion sont les suivants</t>
    </r>
    <r>
      <rPr>
        <sz val="11"/>
        <color theme="1"/>
        <rFont val="Segoe UI Emoji"/>
        <family val="2"/>
      </rPr>
      <t xml:space="preserve"> : 
- Avoir été hospitalisé sur la période définie pour l'audit pour une durée minimale de 48 heures ;
- Avoir eu une prescription médicamenteuse réalisée par un médecin de l’établissement de santé.</t>
    </r>
  </si>
  <si>
    <t>Guaifenesine</t>
  </si>
  <si>
    <r>
      <rPr>
        <b/>
        <sz val="11"/>
        <color theme="1"/>
        <rFont val="Segoe UI Emoji"/>
        <family val="2"/>
      </rPr>
      <t>Score = 1</t>
    </r>
    <r>
      <rPr>
        <sz val="11"/>
        <color theme="1"/>
        <rFont val="Segoe UI Emoji"/>
        <family val="2"/>
      </rPr>
      <t xml:space="preserve"> --&gt; potentiel anticholinergique faible </t>
    </r>
  </si>
  <si>
    <r>
      <rPr>
        <b/>
        <sz val="11"/>
        <color theme="1"/>
        <rFont val="Segoe UI Emoji"/>
        <family val="2"/>
      </rPr>
      <t>Score = 3</t>
    </r>
    <r>
      <rPr>
        <sz val="11"/>
        <color theme="1"/>
        <rFont val="Segoe UI Emoji"/>
        <family val="2"/>
      </rPr>
      <t xml:space="preserve"> --&gt; potentiel anticholinergique fort  </t>
    </r>
  </si>
  <si>
    <t>Chlortalidone</t>
  </si>
  <si>
    <t>Tranxene</t>
  </si>
  <si>
    <t>Polaramine</t>
  </si>
  <si>
    <t>Migpriv, Primperan, Prokinyl</t>
  </si>
  <si>
    <t>Oprymea, Sifrol</t>
  </si>
  <si>
    <t xml:space="preserve"> Trittico (AAC)</t>
  </si>
  <si>
    <t>Coumadine, Warfarine (AAC)</t>
  </si>
  <si>
    <r>
      <rPr>
        <u/>
        <sz val="11"/>
        <color theme="1"/>
        <rFont val="Segoe UI Emoji"/>
        <family val="2"/>
      </rPr>
      <t>Source</t>
    </r>
    <r>
      <rPr>
        <sz val="11"/>
        <color theme="1"/>
        <rFont val="Segoe UI Emoji"/>
        <family val="2"/>
      </rPr>
      <t xml:space="preserve"> :</t>
    </r>
    <r>
      <rPr>
        <i/>
        <sz val="11"/>
        <color theme="1"/>
        <rFont val="Segoe UI Emoji"/>
        <family val="2"/>
      </rPr>
      <t xml:space="preserve"> Javelot, H. 2022 « Mise à jour de l'échelle d'évaluation des effets anticholinergiques AIS d'après Briet et al. avec mention des puissances anticholinergiques et précision sur leurs aptitudes à traverser la barrière hématoencéphalique» revue de la littérature</t>
    </r>
  </si>
  <si>
    <r>
      <rPr>
        <u/>
        <sz val="11"/>
        <rFont val="Segoe UI Emoji"/>
        <family val="2"/>
      </rPr>
      <t>Source</t>
    </r>
    <r>
      <rPr>
        <sz val="11"/>
        <rFont val="Segoe UI Emoji"/>
        <family val="2"/>
      </rPr>
      <t xml:space="preserve"> : </t>
    </r>
    <r>
      <rPr>
        <i/>
        <sz val="11"/>
        <rFont val="Segoe UI Emoji"/>
        <family val="2"/>
      </rPr>
      <t>Boustani, M. 2008 « Impact of anticholinergics on the aging brain: a review and practical application ». Aging Health 4 (3): 311‑20</t>
    </r>
  </si>
  <si>
    <r>
      <rPr>
        <b/>
        <sz val="11"/>
        <color theme="1"/>
        <rFont val="Segoe UI Emoji"/>
        <family val="2"/>
      </rPr>
      <t>Score = 1</t>
    </r>
    <r>
      <rPr>
        <sz val="11"/>
        <color theme="1"/>
        <rFont val="Segoe UI Emoji"/>
        <family val="2"/>
      </rPr>
      <t xml:space="preserve"> --&gt; possible effet anticholinergique cognitif (preuve in vitro sans preuve clinique)</t>
    </r>
  </si>
  <si>
    <r>
      <rPr>
        <b/>
        <sz val="11"/>
        <color theme="1"/>
        <rFont val="Segoe UI Emoji"/>
        <family val="2"/>
      </rPr>
      <t>Score = 2</t>
    </r>
    <r>
      <rPr>
        <sz val="11"/>
        <color theme="1"/>
        <rFont val="Segoe UI Emoji"/>
        <family val="2"/>
      </rPr>
      <t xml:space="preserve"> --&gt; effet anticholinergique cognitif modéré cliniquement significatif</t>
    </r>
  </si>
  <si>
    <r>
      <rPr>
        <b/>
        <sz val="11"/>
        <color theme="1"/>
        <rFont val="Segoe UI Emoji"/>
        <family val="2"/>
      </rPr>
      <t>Score = 3</t>
    </r>
    <r>
      <rPr>
        <sz val="11"/>
        <color theme="1"/>
        <rFont val="Segoe UI Emoji"/>
        <family val="2"/>
      </rPr>
      <t xml:space="preserve"> --&gt; effet anticholinergique cognitif sévère cliniquement significatif</t>
    </r>
  </si>
  <si>
    <t>Atropine, Ineurope</t>
  </si>
  <si>
    <t>Scoburen, Scopoderm</t>
  </si>
  <si>
    <t>Coumadine</t>
  </si>
  <si>
    <t>V2_mars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</si>
</sst>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0"/>
      <color theme="1"/>
      <name val="Segoe UI Emoj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Segoe UI Emoji"/>
      <family val="2"/>
    </font>
    <font>
      <sz val="11"/>
      <color theme="1"/>
      <name val="Segoe UI Emoji"/>
      <family val="2"/>
    </font>
    <font>
      <sz val="15"/>
      <color theme="1"/>
      <name val="Segoe UI Emoji"/>
      <family val="2"/>
    </font>
    <font>
      <b/>
      <sz val="11"/>
      <color theme="1"/>
      <name val="Segoe UI Emoji"/>
      <family val="2"/>
    </font>
    <font>
      <b/>
      <sz val="22"/>
      <color rgb="FF034EA2"/>
      <name val="Segoe UI Emoji"/>
      <family val="2"/>
    </font>
    <font>
      <b/>
      <sz val="14"/>
      <color theme="0"/>
      <name val="Segoe UI Emoji"/>
      <family val="2"/>
    </font>
    <font>
      <sz val="14"/>
      <color theme="1"/>
      <name val="Segoe UI Emoji"/>
      <family val="2"/>
    </font>
    <font>
      <u/>
      <sz val="11"/>
      <color theme="1"/>
      <name val="Segoe UI Emoji"/>
      <family val="2"/>
    </font>
    <font>
      <b/>
      <u/>
      <sz val="11"/>
      <color theme="1"/>
      <name val="Segoe UI Emoji"/>
      <family val="2"/>
    </font>
    <font>
      <b/>
      <u/>
      <sz val="14"/>
      <color theme="1"/>
      <name val="Segoe UI Emoji"/>
      <family val="2"/>
    </font>
    <font>
      <b/>
      <sz val="11"/>
      <color theme="0"/>
      <name val="Segoe UI Emoji"/>
      <family val="2"/>
    </font>
    <font>
      <sz val="11"/>
      <name val="Segoe UI Emoji"/>
      <family val="2"/>
    </font>
    <font>
      <sz val="11"/>
      <color theme="0"/>
      <name val="Segoe UI Emoji"/>
      <family val="2"/>
    </font>
    <font>
      <b/>
      <u/>
      <sz val="15"/>
      <color theme="1"/>
      <name val="Segoe UI Emoji"/>
      <family val="2"/>
    </font>
    <font>
      <i/>
      <sz val="11"/>
      <color theme="1"/>
      <name val="Segoe UI Emoji"/>
      <family val="2"/>
    </font>
    <font>
      <i/>
      <sz val="11"/>
      <name val="Segoe UI Emoji"/>
      <family val="2"/>
    </font>
    <font>
      <i/>
      <sz val="10"/>
      <color theme="1"/>
      <name val="Segoe UI Emoji"/>
      <family val="2"/>
    </font>
    <font>
      <i/>
      <u/>
      <sz val="11"/>
      <name val="Segoe UI Emoji"/>
      <family val="2"/>
    </font>
    <font>
      <b/>
      <sz val="10"/>
      <name val="Segoe UI Emoji"/>
      <family val="2"/>
    </font>
    <font>
      <sz val="10"/>
      <name val="Segoe UI Emoji"/>
      <family val="2"/>
    </font>
    <font>
      <b/>
      <sz val="10"/>
      <color theme="0"/>
      <name val="Segoe UI Emoji"/>
      <family val="2"/>
    </font>
    <font>
      <b/>
      <u/>
      <sz val="13"/>
      <name val="Segoe UI Emoji"/>
      <family val="2"/>
    </font>
    <font>
      <b/>
      <sz val="13"/>
      <name val="Segoe UI Emoji"/>
      <family val="2"/>
    </font>
    <font>
      <b/>
      <sz val="11"/>
      <color rgb="FFFF0000"/>
      <name val="Segoe UI Emoji"/>
      <family val="2"/>
    </font>
    <font>
      <sz val="11"/>
      <color rgb="FFFF0000"/>
      <name val="Segoe UI Emoji"/>
      <family val="2"/>
    </font>
    <font>
      <b/>
      <sz val="15"/>
      <name val="Segoe UI Emoji"/>
      <family val="2"/>
    </font>
    <font>
      <sz val="12"/>
      <color theme="1"/>
      <name val="Segoe UI Emoji"/>
      <family val="2"/>
    </font>
    <font>
      <b/>
      <sz val="19"/>
      <color rgb="FF034EA2"/>
      <name val="Segoe UI Emoji"/>
      <family val="2"/>
    </font>
    <font>
      <b/>
      <i/>
      <sz val="11"/>
      <color theme="1"/>
      <name val="Segoe UI Emoji"/>
      <family val="2"/>
    </font>
    <font>
      <i/>
      <u/>
      <sz val="11"/>
      <color theme="1"/>
      <name val="Segoe UI Emoji"/>
      <family val="2"/>
    </font>
    <font>
      <u/>
      <sz val="11"/>
      <name val="Segoe UI Emoji"/>
      <family val="2"/>
    </font>
  </fonts>
  <fills count="17">
    <fill>
      <patternFill patternType="none"/>
    </fill>
    <fill>
      <patternFill patternType="gray125"/>
    </fill>
    <fill>
      <patternFill patternType="solid">
        <fgColor rgb="FF034EA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CDB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C600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8DC63F"/>
      </left>
      <right/>
      <top style="thin">
        <color rgb="FF8DC63F"/>
      </top>
      <bottom style="thin">
        <color rgb="FF8DC63F"/>
      </bottom>
      <diagonal/>
    </border>
    <border>
      <left/>
      <right/>
      <top style="thin">
        <color rgb="FF8DC63F"/>
      </top>
      <bottom style="thin">
        <color rgb="FF8DC63F"/>
      </bottom>
      <diagonal/>
    </border>
    <border>
      <left/>
      <right style="thin">
        <color rgb="FF8DC63F"/>
      </right>
      <top style="thin">
        <color rgb="FF8DC63F"/>
      </top>
      <bottom style="thin">
        <color rgb="FF8DC63F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0">
    <xf numFmtId="0" fontId="0" fillId="0" borderId="0" xfId="0"/>
    <xf numFmtId="0" fontId="0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7" fillId="10" borderId="14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14" xfId="0" applyFont="1" applyFill="1" applyBorder="1" applyAlignment="1">
      <alignment vertical="center"/>
    </xf>
    <xf numFmtId="9" fontId="11" fillId="7" borderId="14" xfId="1" applyFont="1" applyFill="1" applyBorder="1" applyAlignment="1">
      <alignment vertical="center"/>
    </xf>
    <xf numFmtId="0" fontId="11" fillId="7" borderId="14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vertical="center"/>
    </xf>
    <xf numFmtId="0" fontId="13" fillId="7" borderId="14" xfId="0" applyFont="1" applyFill="1" applyBorder="1" applyAlignment="1">
      <alignment horizontal="center" vertical="center"/>
    </xf>
    <xf numFmtId="2" fontId="13" fillId="7" borderId="14" xfId="1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 wrapText="1"/>
    </xf>
    <xf numFmtId="0" fontId="11" fillId="7" borderId="0" xfId="0" applyFont="1" applyFill="1" applyBorder="1"/>
    <xf numFmtId="0" fontId="14" fillId="7" borderId="0" xfId="0" applyFont="1" applyFill="1" applyBorder="1" applyAlignment="1"/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1" fillId="7" borderId="0" xfId="0" applyFont="1" applyFill="1"/>
    <xf numFmtId="0" fontId="11" fillId="7" borderId="0" xfId="0" applyFont="1" applyFill="1" applyBorder="1" applyAlignment="1"/>
    <xf numFmtId="0" fontId="11" fillId="7" borderId="0" xfId="0" applyFont="1" applyFill="1" applyAlignment="1"/>
    <xf numFmtId="0" fontId="11" fillId="7" borderId="17" xfId="0" quotePrefix="1" applyFont="1" applyFill="1" applyBorder="1" applyAlignment="1">
      <alignment vertical="top" wrapText="1"/>
    </xf>
    <xf numFmtId="0" fontId="11" fillId="7" borderId="0" xfId="0" applyFont="1" applyFill="1" applyAlignment="1">
      <alignment horizontal="left" vertical="top"/>
    </xf>
    <xf numFmtId="0" fontId="11" fillId="7" borderId="0" xfId="0" applyFont="1" applyFill="1" applyBorder="1" applyAlignment="1">
      <alignment horizontal="left" vertical="top"/>
    </xf>
    <xf numFmtId="0" fontId="11" fillId="7" borderId="17" xfId="0" applyFont="1" applyFill="1" applyBorder="1" applyAlignment="1">
      <alignment horizontal="left" vertical="top" wrapText="1"/>
    </xf>
    <xf numFmtId="0" fontId="11" fillId="7" borderId="0" xfId="0" quotePrefix="1" applyFont="1" applyFill="1" applyBorder="1" applyAlignment="1">
      <alignment horizontal="left" vertical="center"/>
    </xf>
    <xf numFmtId="0" fontId="11" fillId="7" borderId="17" xfId="0" applyFont="1" applyFill="1" applyBorder="1"/>
    <xf numFmtId="0" fontId="11" fillId="7" borderId="18" xfId="0" quotePrefix="1" applyFont="1" applyFill="1" applyBorder="1" applyAlignment="1">
      <alignment horizontal="left" vertical="center"/>
    </xf>
    <xf numFmtId="0" fontId="11" fillId="7" borderId="19" xfId="0" applyFont="1" applyFill="1" applyBorder="1"/>
    <xf numFmtId="0" fontId="20" fillId="7" borderId="14" xfId="0" applyFont="1" applyFill="1" applyBorder="1" applyAlignment="1">
      <alignment horizontal="left" vertical="center" wrapText="1"/>
    </xf>
    <xf numFmtId="0" fontId="13" fillId="8" borderId="1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/>
    <xf numFmtId="0" fontId="20" fillId="13" borderId="14" xfId="0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20" fillId="11" borderId="14" xfId="0" applyFont="1" applyFill="1" applyBorder="1" applyAlignment="1">
      <alignment vertical="center" wrapText="1"/>
    </xf>
    <xf numFmtId="0" fontId="20" fillId="9" borderId="14" xfId="0" applyFont="1" applyFill="1" applyBorder="1" applyAlignment="1">
      <alignment vertical="center"/>
    </xf>
    <xf numFmtId="0" fontId="22" fillId="11" borderId="14" xfId="0" applyFont="1" applyFill="1" applyBorder="1" applyAlignment="1">
      <alignment horizontal="left" vertical="center" wrapText="1"/>
    </xf>
    <xf numFmtId="0" fontId="20" fillId="12" borderId="14" xfId="0" applyFont="1" applyFill="1" applyBorder="1" applyAlignment="1">
      <alignment vertical="center" wrapText="1"/>
    </xf>
    <xf numFmtId="0" fontId="20" fillId="12" borderId="14" xfId="0" applyFont="1" applyFill="1" applyBorder="1" applyAlignment="1">
      <alignment vertical="center"/>
    </xf>
    <xf numFmtId="0" fontId="22" fillId="12" borderId="14" xfId="0" applyFont="1" applyFill="1" applyBorder="1" applyAlignment="1">
      <alignment horizontal="left" vertical="center" wrapText="1"/>
    </xf>
    <xf numFmtId="0" fontId="22" fillId="14" borderId="14" xfId="0" applyFont="1" applyFill="1" applyBorder="1" applyAlignment="1">
      <alignment horizontal="left" vertical="center" wrapText="1"/>
    </xf>
    <xf numFmtId="0" fontId="20" fillId="10" borderId="14" xfId="0" applyFont="1" applyFill="1" applyBorder="1" applyAlignment="1">
      <alignment horizontal="left" vertical="center" wrapText="1"/>
    </xf>
    <xf numFmtId="0" fontId="20" fillId="10" borderId="14" xfId="0" applyFont="1" applyFill="1" applyBorder="1" applyAlignment="1">
      <alignment vertical="center"/>
    </xf>
    <xf numFmtId="0" fontId="22" fillId="10" borderId="14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7" fillId="0" borderId="0" xfId="0" applyFont="1"/>
    <xf numFmtId="0" fontId="24" fillId="7" borderId="0" xfId="0" applyFont="1" applyFill="1"/>
    <xf numFmtId="0" fontId="10" fillId="5" borderId="13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3" borderId="0" xfId="0" applyFont="1" applyFill="1" applyAlignment="1" applyProtection="1">
      <alignment horizontal="center"/>
      <protection locked="0"/>
    </xf>
    <xf numFmtId="0" fontId="29" fillId="6" borderId="13" xfId="0" applyFont="1" applyFill="1" applyBorder="1" applyAlignment="1">
      <alignment horizontal="center" vertical="center"/>
    </xf>
    <xf numFmtId="0" fontId="30" fillId="3" borderId="8" xfId="0" applyFont="1" applyFill="1" applyBorder="1" applyAlignment="1" applyProtection="1">
      <alignment horizontal="center" vertical="center"/>
      <protection locked="0"/>
    </xf>
    <xf numFmtId="0" fontId="30" fillId="3" borderId="9" xfId="0" applyFont="1" applyFill="1" applyBorder="1" applyAlignment="1" applyProtection="1">
      <alignment horizontal="center" vertical="center"/>
      <protection locked="0"/>
    </xf>
    <xf numFmtId="0" fontId="30" fillId="3" borderId="10" xfId="0" applyFont="1" applyFill="1" applyBorder="1" applyAlignment="1" applyProtection="1">
      <alignment horizontal="center" vertical="center"/>
      <protection locked="0"/>
    </xf>
    <xf numFmtId="0" fontId="30" fillId="4" borderId="8" xfId="0" applyFont="1" applyFill="1" applyBorder="1" applyAlignment="1" applyProtection="1">
      <alignment horizontal="center" vertical="center"/>
      <protection locked="0"/>
    </xf>
    <xf numFmtId="0" fontId="30" fillId="4" borderId="3" xfId="0" applyFont="1" applyFill="1" applyBorder="1" applyAlignment="1" applyProtection="1">
      <alignment horizontal="center" vertical="center"/>
      <protection locked="0"/>
    </xf>
    <xf numFmtId="0" fontId="30" fillId="4" borderId="12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>
      <alignment horizontal="center" vertical="center" wrapText="1"/>
    </xf>
    <xf numFmtId="9" fontId="11" fillId="7" borderId="0" xfId="1" applyFont="1" applyFill="1" applyBorder="1" applyAlignment="1">
      <alignment vertical="center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Alignment="1">
      <alignment vertical="top"/>
    </xf>
    <xf numFmtId="0" fontId="6" fillId="4" borderId="0" xfId="0" applyFont="1" applyFill="1" applyAlignment="1" applyProtection="1">
      <alignment horizontal="center"/>
      <protection locked="0"/>
    </xf>
    <xf numFmtId="0" fontId="3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 applyProtection="1">
      <alignment horizontal="center"/>
      <protection locked="0"/>
    </xf>
    <xf numFmtId="0" fontId="28" fillId="0" borderId="5" xfId="0" applyFont="1" applyFill="1" applyBorder="1" applyAlignment="1" applyProtection="1">
      <alignment horizontal="left" vertical="center"/>
    </xf>
    <xf numFmtId="0" fontId="29" fillId="0" borderId="6" xfId="0" applyFont="1" applyFill="1" applyBorder="1" applyAlignment="1" applyProtection="1">
      <alignment horizontal="left" vertical="center" wrapText="1"/>
    </xf>
    <xf numFmtId="0" fontId="28" fillId="0" borderId="7" xfId="0" applyFont="1" applyFill="1" applyBorder="1" applyAlignment="1" applyProtection="1">
      <alignment horizontal="left" vertical="center"/>
    </xf>
    <xf numFmtId="0" fontId="11" fillId="0" borderId="0" xfId="0" applyFont="1" applyProtection="1"/>
    <xf numFmtId="0" fontId="10" fillId="0" borderId="25" xfId="0" applyFont="1" applyBorder="1" applyAlignment="1" applyProtection="1">
      <alignment horizontal="left" vertical="center" wrapText="1"/>
    </xf>
    <xf numFmtId="0" fontId="10" fillId="0" borderId="25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left" vertical="center"/>
    </xf>
    <xf numFmtId="0" fontId="29" fillId="0" borderId="4" xfId="0" applyFont="1" applyFill="1" applyBorder="1" applyAlignment="1" applyProtection="1">
      <alignment horizontal="left" vertical="center" wrapText="1"/>
    </xf>
    <xf numFmtId="0" fontId="29" fillId="0" borderId="4" xfId="0" applyFont="1" applyFill="1" applyBorder="1" applyAlignment="1" applyProtection="1">
      <alignment horizontal="left" vertical="center"/>
    </xf>
    <xf numFmtId="0" fontId="28" fillId="0" borderId="2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 vertical="center"/>
    </xf>
    <xf numFmtId="0" fontId="28" fillId="0" borderId="4" xfId="0" applyFont="1" applyFill="1" applyBorder="1" applyAlignment="1" applyProtection="1">
      <alignment horizontal="left" vertical="center"/>
    </xf>
    <xf numFmtId="0" fontId="29" fillId="0" borderId="2" xfId="0" applyFont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/>
    </xf>
    <xf numFmtId="0" fontId="28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28" fillId="0" borderId="11" xfId="0" applyFont="1" applyBorder="1" applyAlignment="1" applyProtection="1">
      <alignment horizontal="left" vertical="center"/>
    </xf>
    <xf numFmtId="0" fontId="29" fillId="0" borderId="3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29" fillId="0" borderId="12" xfId="0" applyFont="1" applyBorder="1" applyAlignment="1" applyProtection="1">
      <alignment horizontal="left" vertical="center" wrapText="1"/>
    </xf>
    <xf numFmtId="0" fontId="29" fillId="0" borderId="2" xfId="0" applyFont="1" applyBorder="1" applyAlignment="1" applyProtection="1">
      <alignment horizontal="left" vertical="center" wrapText="1"/>
    </xf>
    <xf numFmtId="0" fontId="29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28" fillId="0" borderId="27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0" fontId="10" fillId="0" borderId="0" xfId="0" applyFont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24" fillId="7" borderId="17" xfId="0" quotePrefix="1" applyFont="1" applyFill="1" applyBorder="1" applyAlignment="1">
      <alignment horizontal="left" vertical="top" wrapText="1"/>
    </xf>
    <xf numFmtId="0" fontId="24" fillId="7" borderId="0" xfId="0" quotePrefix="1" applyFont="1" applyFill="1" applyBorder="1" applyAlignment="1">
      <alignment horizontal="left" vertical="top"/>
    </xf>
    <xf numFmtId="0" fontId="24" fillId="7" borderId="18" xfId="0" quotePrefix="1" applyFont="1" applyFill="1" applyBorder="1" applyAlignment="1">
      <alignment horizontal="left" vertical="top"/>
    </xf>
    <xf numFmtId="0" fontId="11" fillId="7" borderId="0" xfId="0" quotePrefix="1" applyFont="1" applyFill="1" applyBorder="1" applyAlignment="1">
      <alignment horizontal="left" vertical="top"/>
    </xf>
    <xf numFmtId="0" fontId="11" fillId="7" borderId="18" xfId="0" quotePrefix="1" applyFont="1" applyFill="1" applyBorder="1" applyAlignment="1">
      <alignment horizontal="left" vertical="top"/>
    </xf>
    <xf numFmtId="0" fontId="11" fillId="7" borderId="17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/>
    </xf>
    <xf numFmtId="0" fontId="19" fillId="7" borderId="0" xfId="0" applyFont="1" applyFill="1" applyBorder="1" applyAlignment="1">
      <alignment horizontal="left" vertical="center"/>
    </xf>
    <xf numFmtId="0" fontId="19" fillId="7" borderId="18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7" borderId="0" xfId="0" quotePrefix="1" applyFont="1" applyFill="1" applyBorder="1" applyAlignment="1">
      <alignment horizontal="left" vertical="center"/>
    </xf>
    <xf numFmtId="0" fontId="11" fillId="7" borderId="18" xfId="0" quotePrefix="1" applyFont="1" applyFill="1" applyBorder="1" applyAlignment="1">
      <alignment horizontal="left" vertical="center"/>
    </xf>
    <xf numFmtId="0" fontId="11" fillId="7" borderId="0" xfId="0" quotePrefix="1" applyFont="1" applyFill="1" applyBorder="1" applyAlignment="1">
      <alignment horizontal="left" vertical="top" wrapText="1"/>
    </xf>
    <xf numFmtId="0" fontId="11" fillId="7" borderId="18" xfId="0" quotePrefix="1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/>
    </xf>
    <xf numFmtId="0" fontId="11" fillId="7" borderId="18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horizontal="left" vertical="top" wrapText="1"/>
    </xf>
    <xf numFmtId="0" fontId="37" fillId="7" borderId="0" xfId="0" applyFont="1" applyFill="1" applyBorder="1" applyAlignment="1">
      <alignment horizontal="center" vertical="top" wrapText="1"/>
    </xf>
    <xf numFmtId="0" fontId="11" fillId="7" borderId="17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top" wrapText="1"/>
    </xf>
    <xf numFmtId="0" fontId="11" fillId="7" borderId="20" xfId="0" applyFont="1" applyFill="1" applyBorder="1" applyAlignment="1">
      <alignment horizontal="left" vertical="top" wrapText="1"/>
    </xf>
    <xf numFmtId="0" fontId="11" fillId="7" borderId="21" xfId="0" applyFont="1" applyFill="1" applyBorder="1" applyAlignment="1">
      <alignment horizontal="left" vertical="top" wrapText="1"/>
    </xf>
    <xf numFmtId="0" fontId="15" fillId="15" borderId="22" xfId="0" applyFont="1" applyFill="1" applyBorder="1" applyAlignment="1">
      <alignment horizontal="center"/>
    </xf>
    <xf numFmtId="0" fontId="16" fillId="15" borderId="23" xfId="0" applyFont="1" applyFill="1" applyBorder="1" applyAlignment="1">
      <alignment horizontal="center"/>
    </xf>
    <xf numFmtId="0" fontId="16" fillId="15" borderId="24" xfId="0" applyFont="1" applyFill="1" applyBorder="1" applyAlignment="1">
      <alignment horizontal="center"/>
    </xf>
    <xf numFmtId="0" fontId="11" fillId="7" borderId="0" xfId="0" quotePrefix="1" applyFont="1" applyFill="1" applyBorder="1" applyAlignment="1">
      <alignment horizontal="left" vertical="center" wrapText="1"/>
    </xf>
    <xf numFmtId="0" fontId="11" fillId="7" borderId="18" xfId="0" quotePrefix="1" applyFont="1" applyFill="1" applyBorder="1" applyAlignment="1">
      <alignment horizontal="left" vertical="center" wrapText="1"/>
    </xf>
    <xf numFmtId="0" fontId="15" fillId="15" borderId="17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/>
    </xf>
    <xf numFmtId="0" fontId="11" fillId="7" borderId="20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0" fontId="11" fillId="7" borderId="17" xfId="0" quotePrefix="1" applyFont="1" applyFill="1" applyBorder="1" applyAlignment="1">
      <alignment horizontal="center" vertical="top"/>
    </xf>
    <xf numFmtId="0" fontId="15" fillId="4" borderId="17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left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12" fillId="7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27" fillId="0" borderId="0" xfId="0" applyFont="1" applyFill="1" applyAlignment="1">
      <alignment horizontal="left" wrapText="1"/>
    </xf>
    <xf numFmtId="0" fontId="35" fillId="0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</cellXfs>
  <cellStyles count="2">
    <cellStyle name="Normal" xfId="0" builtinId="0"/>
    <cellStyle name="Pourcentage" xfId="1" builtinId="5"/>
  </cellStyles>
  <dxfs count="93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BACC6"/>
      <color rgb="FFC00000"/>
      <color rgb="FFF79646"/>
      <color rgb="FF8DC63F"/>
      <color rgb="FF034EA2"/>
      <color rgb="FFC60000"/>
      <color rgb="FFFFABAB"/>
      <color rgb="FFFCDBC0"/>
      <color rgb="FFC40000"/>
      <color rgb="FFFBC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228600</xdr:rowOff>
    </xdr:from>
    <xdr:to>
      <xdr:col>3</xdr:col>
      <xdr:colOff>38100</xdr:colOff>
      <xdr:row>1</xdr:row>
      <xdr:rowOff>119234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8600"/>
          <a:ext cx="1685925" cy="605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38100</xdr:rowOff>
    </xdr:from>
    <xdr:to>
      <xdr:col>1</xdr:col>
      <xdr:colOff>1160992</xdr:colOff>
      <xdr:row>3</xdr:row>
      <xdr:rowOff>14115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38100"/>
          <a:ext cx="1684867" cy="604665"/>
        </a:xfrm>
        <a:prstGeom prst="rect">
          <a:avLst/>
        </a:prstGeom>
      </xdr:spPr>
    </xdr:pic>
    <xdr:clientData/>
  </xdr:twoCellAnchor>
  <xdr:twoCellAnchor>
    <xdr:from>
      <xdr:col>2</xdr:col>
      <xdr:colOff>304799</xdr:colOff>
      <xdr:row>0</xdr:row>
      <xdr:rowOff>95250</xdr:rowOff>
    </xdr:from>
    <xdr:to>
      <xdr:col>9</xdr:col>
      <xdr:colOff>552449</xdr:colOff>
      <xdr:row>4</xdr:row>
      <xdr:rowOff>76200</xdr:rowOff>
    </xdr:to>
    <xdr:sp macro="" textlink="">
      <xdr:nvSpPr>
        <xdr:cNvPr id="3" name="Rectangle 2"/>
        <xdr:cNvSpPr/>
      </xdr:nvSpPr>
      <xdr:spPr>
        <a:xfrm>
          <a:off x="2266949" y="95250"/>
          <a:ext cx="7667625" cy="742950"/>
        </a:xfrm>
        <a:prstGeom prst="rect">
          <a:avLst/>
        </a:prstGeom>
        <a:solidFill>
          <a:srgbClr val="8DC63F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olidFill>
                <a:schemeClr val="bg1"/>
              </a:solidFill>
              <a:latin typeface="Segoe UI Emoji" panose="020B0502040204020203" pitchFamily="34" charset="0"/>
              <a:ea typeface="Segoe UI Emoji" panose="020B0502040204020203" pitchFamily="34" charset="0"/>
            </a:rPr>
            <a:t>Résultats - Evaluation</a:t>
          </a:r>
          <a:r>
            <a:rPr lang="fr-FR" sz="1600" b="1" baseline="0">
              <a:solidFill>
                <a:schemeClr val="bg1"/>
              </a:solidFill>
              <a:latin typeface="Segoe UI Emoji" panose="020B0502040204020203" pitchFamily="34" charset="0"/>
              <a:ea typeface="Segoe UI Emoji" panose="020B0502040204020203" pitchFamily="34" charset="0"/>
            </a:rPr>
            <a:t> de la charge anticholinergique d'une prescription (n = 30)</a:t>
          </a:r>
          <a:endParaRPr lang="fr-FR" sz="1600" b="1">
            <a:solidFill>
              <a:schemeClr val="bg1"/>
            </a:solidFill>
            <a:latin typeface="Segoe UI Emoji" panose="020B0502040204020203" pitchFamily="34" charset="0"/>
            <a:ea typeface="Segoe UI Emoji" panose="020B0502040204020203" pitchFamily="34" charset="0"/>
          </a:endParaRPr>
        </a:p>
      </xdr:txBody>
    </xdr:sp>
    <xdr:clientData/>
  </xdr:twoCellAnchor>
  <xdr:twoCellAnchor>
    <xdr:from>
      <xdr:col>0</xdr:col>
      <xdr:colOff>752475</xdr:colOff>
      <xdr:row>5</xdr:row>
      <xdr:rowOff>38100</xdr:rowOff>
    </xdr:from>
    <xdr:to>
      <xdr:col>3</xdr:col>
      <xdr:colOff>1104900</xdr:colOff>
      <xdr:row>6</xdr:row>
      <xdr:rowOff>133350</xdr:rowOff>
    </xdr:to>
    <xdr:sp macro="" textlink="">
      <xdr:nvSpPr>
        <xdr:cNvPr id="4" name="ZoneTexte 3"/>
        <xdr:cNvSpPr txBox="1"/>
      </xdr:nvSpPr>
      <xdr:spPr>
        <a:xfrm>
          <a:off x="752475" y="1085850"/>
          <a:ext cx="34290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Pourcentage</a:t>
          </a:r>
          <a:r>
            <a:rPr lang="fr-FR" sz="1100" baseline="0"/>
            <a:t> de molécules impliquées selon l'échelle CIA</a:t>
          </a:r>
          <a:endParaRPr lang="fr-FR" sz="1100"/>
        </a:p>
      </xdr:txBody>
    </xdr:sp>
    <xdr:clientData/>
  </xdr:twoCellAnchor>
  <xdr:twoCellAnchor>
    <xdr:from>
      <xdr:col>4</xdr:col>
      <xdr:colOff>695325</xdr:colOff>
      <xdr:row>5</xdr:row>
      <xdr:rowOff>38100</xdr:rowOff>
    </xdr:from>
    <xdr:to>
      <xdr:col>8</xdr:col>
      <xdr:colOff>104775</xdr:colOff>
      <xdr:row>6</xdr:row>
      <xdr:rowOff>133350</xdr:rowOff>
    </xdr:to>
    <xdr:sp macro="" textlink="">
      <xdr:nvSpPr>
        <xdr:cNvPr id="5" name="ZoneTexte 4"/>
        <xdr:cNvSpPr txBox="1"/>
      </xdr:nvSpPr>
      <xdr:spPr>
        <a:xfrm>
          <a:off x="4905375" y="1085850"/>
          <a:ext cx="34480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Pourcentage</a:t>
          </a:r>
          <a:r>
            <a:rPr lang="fr-FR" sz="1100" baseline="0"/>
            <a:t> de molécules impliquées selon l'échelle ACB</a:t>
          </a:r>
          <a:endParaRPr lang="fr-FR" sz="1100"/>
        </a:p>
      </xdr:txBody>
    </xdr:sp>
    <xdr:clientData/>
  </xdr:twoCellAnchor>
  <xdr:twoCellAnchor>
    <xdr:from>
      <xdr:col>8</xdr:col>
      <xdr:colOff>504825</xdr:colOff>
      <xdr:row>13</xdr:row>
      <xdr:rowOff>0</xdr:rowOff>
    </xdr:from>
    <xdr:to>
      <xdr:col>13</xdr:col>
      <xdr:colOff>304800</xdr:colOff>
      <xdr:row>14</xdr:row>
      <xdr:rowOff>247650</xdr:rowOff>
    </xdr:to>
    <xdr:sp macro="" textlink="">
      <xdr:nvSpPr>
        <xdr:cNvPr id="7" name="ZoneTexte 6"/>
        <xdr:cNvSpPr txBox="1"/>
      </xdr:nvSpPr>
      <xdr:spPr>
        <a:xfrm>
          <a:off x="8753475" y="3305175"/>
          <a:ext cx="4105275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/>
            <a:t>Total score CIA et ACB par patient</a:t>
          </a:r>
        </a:p>
        <a:p>
          <a:pPr algn="ctr"/>
          <a:r>
            <a:rPr lang="fr-FR" sz="1100"/>
            <a:t>Nombre de médicaments anticholinergique par patient et moyenne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0</xdr:rowOff>
    </xdr:from>
    <xdr:to>
      <xdr:col>3</xdr:col>
      <xdr:colOff>1076326</xdr:colOff>
      <xdr:row>1</xdr:row>
      <xdr:rowOff>104775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895351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28575</xdr:rowOff>
    </xdr:from>
    <xdr:to>
      <xdr:col>5</xdr:col>
      <xdr:colOff>683968</xdr:colOff>
      <xdr:row>1</xdr:row>
      <xdr:rowOff>77145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28575"/>
          <a:ext cx="931618" cy="334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1247775</xdr:colOff>
      <xdr:row>0</xdr:row>
      <xdr:rowOff>47625</xdr:rowOff>
    </xdr:from>
    <xdr:to>
      <xdr:col>5</xdr:col>
      <xdr:colOff>703018</xdr:colOff>
      <xdr:row>1</xdr:row>
      <xdr:rowOff>96195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47625"/>
          <a:ext cx="931618" cy="33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activeCell="J2" sqref="J2"/>
    </sheetView>
  </sheetViews>
  <sheetFormatPr baseColWidth="10" defaultColWidth="11.42578125" defaultRowHeight="16.5" x14ac:dyDescent="0.3"/>
  <cols>
    <col min="1" max="1" width="3.85546875" style="25" customWidth="1"/>
    <col min="2" max="2" width="11.42578125" style="25"/>
    <col min="3" max="3" width="13.140625" style="25" customWidth="1"/>
    <col min="4" max="9" width="11.42578125" style="25"/>
    <col min="10" max="10" width="61.140625" style="25" customWidth="1"/>
    <col min="11" max="11" width="11.42578125" style="25" customWidth="1"/>
    <col min="12" max="12" width="51.5703125" style="25" customWidth="1"/>
    <col min="13" max="13" width="6.42578125" style="25" customWidth="1"/>
    <col min="14" max="16384" width="11.42578125" style="25"/>
  </cols>
  <sheetData>
    <row r="1" spans="1:13" ht="56.25" customHeight="1" x14ac:dyDescent="0.5">
      <c r="A1" s="21"/>
      <c r="B1" s="22"/>
      <c r="C1" s="23"/>
      <c r="D1" s="155" t="s">
        <v>614</v>
      </c>
      <c r="E1" s="155"/>
      <c r="F1" s="155"/>
      <c r="G1" s="155"/>
      <c r="H1" s="155"/>
      <c r="I1" s="155"/>
      <c r="J1" s="155"/>
      <c r="K1" s="23"/>
      <c r="L1" s="24"/>
      <c r="M1" s="24"/>
    </row>
    <row r="2" spans="1:13" x14ac:dyDescent="0.3">
      <c r="A2" s="21"/>
      <c r="B2" s="21"/>
      <c r="C2" s="21"/>
      <c r="D2" s="21"/>
      <c r="E2" s="21"/>
      <c r="F2" s="21"/>
      <c r="G2" s="21"/>
      <c r="H2" s="21"/>
      <c r="I2" s="21"/>
      <c r="J2" s="189" t="s">
        <v>634</v>
      </c>
      <c r="K2" s="26"/>
    </row>
    <row r="3" spans="1:13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3" ht="21.75" x14ac:dyDescent="0.4">
      <c r="A4" s="160" t="s">
        <v>361</v>
      </c>
      <c r="B4" s="161"/>
      <c r="C4" s="161"/>
      <c r="D4" s="161"/>
      <c r="E4" s="161"/>
      <c r="F4" s="161"/>
      <c r="G4" s="161"/>
      <c r="H4" s="161"/>
      <c r="I4" s="161"/>
      <c r="J4" s="162"/>
      <c r="K4" s="27"/>
    </row>
    <row r="5" spans="1:13" ht="18.75" customHeight="1" x14ac:dyDescent="0.3">
      <c r="A5" s="156" t="s">
        <v>609</v>
      </c>
      <c r="B5" s="153"/>
      <c r="C5" s="153"/>
      <c r="D5" s="153"/>
      <c r="E5" s="153"/>
      <c r="F5" s="153"/>
      <c r="G5" s="153"/>
      <c r="H5" s="153"/>
      <c r="I5" s="153"/>
      <c r="J5" s="154"/>
      <c r="L5" s="82"/>
    </row>
    <row r="6" spans="1:13" ht="18.75" customHeight="1" x14ac:dyDescent="0.3">
      <c r="A6" s="156" t="s">
        <v>610</v>
      </c>
      <c r="B6" s="153"/>
      <c r="C6" s="153"/>
      <c r="D6" s="153"/>
      <c r="E6" s="153"/>
      <c r="F6" s="153"/>
      <c r="G6" s="153"/>
      <c r="H6" s="153"/>
      <c r="I6" s="153"/>
      <c r="J6" s="154"/>
    </row>
    <row r="7" spans="1:13" ht="34.5" customHeight="1" x14ac:dyDescent="0.3">
      <c r="A7" s="156" t="s">
        <v>613</v>
      </c>
      <c r="B7" s="153"/>
      <c r="C7" s="153"/>
      <c r="D7" s="153"/>
      <c r="E7" s="153"/>
      <c r="F7" s="153"/>
      <c r="G7" s="153"/>
      <c r="H7" s="153"/>
      <c r="I7" s="153"/>
      <c r="J7" s="154"/>
    </row>
    <row r="8" spans="1:13" ht="18.75" customHeight="1" x14ac:dyDescent="0.3">
      <c r="A8" s="28"/>
      <c r="B8" s="163" t="s">
        <v>394</v>
      </c>
      <c r="C8" s="163"/>
      <c r="D8" s="163"/>
      <c r="E8" s="163"/>
      <c r="F8" s="163"/>
      <c r="G8" s="163"/>
      <c r="H8" s="163"/>
      <c r="I8" s="163"/>
      <c r="J8" s="164"/>
    </row>
    <row r="9" spans="1:13" ht="18.75" customHeight="1" x14ac:dyDescent="0.3">
      <c r="A9" s="28"/>
      <c r="B9" s="163" t="s">
        <v>395</v>
      </c>
      <c r="C9" s="163"/>
      <c r="D9" s="163"/>
      <c r="E9" s="163"/>
      <c r="F9" s="163"/>
      <c r="G9" s="163"/>
      <c r="H9" s="163"/>
      <c r="I9" s="163"/>
      <c r="J9" s="164"/>
    </row>
    <row r="10" spans="1:13" ht="49.5" customHeight="1" x14ac:dyDescent="0.3">
      <c r="A10" s="157" t="s">
        <v>615</v>
      </c>
      <c r="B10" s="158"/>
      <c r="C10" s="158"/>
      <c r="D10" s="158"/>
      <c r="E10" s="158"/>
      <c r="F10" s="158"/>
      <c r="G10" s="158"/>
      <c r="H10" s="158"/>
      <c r="I10" s="158"/>
      <c r="J10" s="159"/>
    </row>
    <row r="11" spans="1:13" x14ac:dyDescent="0.3">
      <c r="A11" s="29"/>
      <c r="B11" s="29"/>
      <c r="C11" s="30"/>
      <c r="D11" s="30"/>
      <c r="E11" s="29"/>
      <c r="F11" s="29"/>
      <c r="G11" s="29"/>
      <c r="H11" s="29"/>
      <c r="I11" s="29"/>
      <c r="J11" s="29"/>
    </row>
    <row r="12" spans="1:13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</row>
    <row r="13" spans="1:13" ht="21.75" x14ac:dyDescent="0.4">
      <c r="A13" s="160" t="s">
        <v>362</v>
      </c>
      <c r="B13" s="161"/>
      <c r="C13" s="161"/>
      <c r="D13" s="161"/>
      <c r="E13" s="161"/>
      <c r="F13" s="161"/>
      <c r="G13" s="161"/>
      <c r="H13" s="161"/>
      <c r="I13" s="161"/>
      <c r="J13" s="162"/>
    </row>
    <row r="14" spans="1:13" x14ac:dyDescent="0.3">
      <c r="A14" s="145" t="s">
        <v>363</v>
      </c>
      <c r="B14" s="146"/>
      <c r="C14" s="146"/>
      <c r="D14" s="146"/>
      <c r="E14" s="140"/>
      <c r="F14" s="140"/>
      <c r="G14" s="140"/>
      <c r="H14" s="140"/>
      <c r="I14" s="140"/>
      <c r="J14" s="141"/>
    </row>
    <row r="15" spans="1:13" x14ac:dyDescent="0.3">
      <c r="A15" s="145"/>
      <c r="B15" s="146"/>
      <c r="C15" s="146"/>
      <c r="D15" s="146"/>
      <c r="E15" s="140"/>
      <c r="F15" s="140"/>
      <c r="G15" s="140"/>
      <c r="H15" s="140"/>
      <c r="I15" s="140"/>
      <c r="J15" s="141"/>
    </row>
    <row r="16" spans="1:13" ht="23.25" customHeight="1" x14ac:dyDescent="0.3">
      <c r="A16" s="137" t="s">
        <v>611</v>
      </c>
      <c r="B16" s="138"/>
      <c r="C16" s="138"/>
      <c r="D16" s="138"/>
      <c r="E16" s="138"/>
      <c r="F16" s="138"/>
      <c r="G16" s="138"/>
      <c r="H16" s="138"/>
      <c r="I16" s="138"/>
      <c r="J16" s="139"/>
    </row>
    <row r="17" spans="1:11" ht="34.5" customHeight="1" x14ac:dyDescent="0.3">
      <c r="A17" s="31"/>
      <c r="B17" s="149" t="s">
        <v>382</v>
      </c>
      <c r="C17" s="153"/>
      <c r="D17" s="153"/>
      <c r="E17" s="153"/>
      <c r="F17" s="153"/>
      <c r="G17" s="153"/>
      <c r="H17" s="153"/>
      <c r="I17" s="153"/>
      <c r="J17" s="154"/>
    </row>
    <row r="18" spans="1:11" ht="18.75" customHeight="1" x14ac:dyDescent="0.3">
      <c r="A18" s="31"/>
      <c r="B18" s="149" t="s">
        <v>383</v>
      </c>
      <c r="C18" s="149"/>
      <c r="D18" s="149"/>
      <c r="E18" s="149"/>
      <c r="F18" s="149"/>
      <c r="G18" s="149"/>
      <c r="H18" s="149"/>
      <c r="I18" s="149"/>
      <c r="J18" s="150"/>
    </row>
    <row r="19" spans="1:11" ht="48" customHeight="1" x14ac:dyDescent="0.3">
      <c r="A19" s="31"/>
      <c r="B19" s="149" t="s">
        <v>385</v>
      </c>
      <c r="C19" s="149"/>
      <c r="D19" s="149"/>
      <c r="E19" s="149"/>
      <c r="F19" s="149"/>
      <c r="G19" s="149"/>
      <c r="H19" s="149"/>
      <c r="I19" s="149"/>
      <c r="J19" s="150"/>
    </row>
    <row r="20" spans="1:11" ht="20.25" customHeight="1" x14ac:dyDescent="0.3">
      <c r="A20" s="142" t="s">
        <v>364</v>
      </c>
      <c r="B20" s="143"/>
      <c r="C20" s="143"/>
      <c r="D20" s="143"/>
      <c r="E20" s="143"/>
      <c r="F20" s="143"/>
      <c r="G20" s="143"/>
      <c r="H20" s="143"/>
      <c r="I20" s="143"/>
      <c r="J20" s="144"/>
    </row>
    <row r="21" spans="1:11" x14ac:dyDescent="0.3">
      <c r="A21" s="175"/>
      <c r="B21" s="147" t="s">
        <v>384</v>
      </c>
      <c r="C21" s="147"/>
      <c r="D21" s="147"/>
      <c r="E21" s="147"/>
      <c r="F21" s="147"/>
      <c r="G21" s="147"/>
      <c r="H21" s="147"/>
      <c r="I21" s="147"/>
      <c r="J21" s="148"/>
    </row>
    <row r="22" spans="1:11" x14ac:dyDescent="0.3">
      <c r="A22" s="175"/>
      <c r="B22" s="32"/>
      <c r="C22" s="147" t="s">
        <v>378</v>
      </c>
      <c r="D22" s="147"/>
      <c r="E22" s="147"/>
      <c r="F22" s="147"/>
      <c r="G22" s="147"/>
      <c r="H22" s="147"/>
      <c r="I22" s="147"/>
      <c r="J22" s="148"/>
    </row>
    <row r="23" spans="1:11" x14ac:dyDescent="0.3">
      <c r="A23" s="175"/>
      <c r="B23" s="32"/>
      <c r="C23" s="151" t="s">
        <v>377</v>
      </c>
      <c r="D23" s="151"/>
      <c r="E23" s="151"/>
      <c r="F23" s="151"/>
      <c r="G23" s="151"/>
      <c r="H23" s="151"/>
      <c r="I23" s="151"/>
      <c r="J23" s="152"/>
      <c r="K23" s="33"/>
    </row>
    <row r="24" spans="1:11" x14ac:dyDescent="0.3">
      <c r="A24" s="175"/>
      <c r="B24" s="147" t="s">
        <v>372</v>
      </c>
      <c r="C24" s="147"/>
      <c r="D24" s="147"/>
      <c r="E24" s="147"/>
      <c r="F24" s="147"/>
      <c r="G24" s="147"/>
      <c r="H24" s="147"/>
      <c r="I24" s="147"/>
      <c r="J24" s="148"/>
    </row>
    <row r="25" spans="1:11" x14ac:dyDescent="0.3">
      <c r="A25" s="175"/>
      <c r="B25" s="32" t="s">
        <v>379</v>
      </c>
      <c r="C25" s="32"/>
      <c r="D25" s="32"/>
      <c r="E25" s="32"/>
      <c r="F25" s="32"/>
      <c r="G25" s="32"/>
      <c r="H25" s="32"/>
      <c r="I25" s="32"/>
      <c r="J25" s="34"/>
    </row>
    <row r="26" spans="1:11" x14ac:dyDescent="0.3">
      <c r="A26" s="175"/>
      <c r="B26" s="147" t="s">
        <v>380</v>
      </c>
      <c r="C26" s="147"/>
      <c r="D26" s="147"/>
      <c r="E26" s="147"/>
      <c r="F26" s="147"/>
      <c r="G26" s="147"/>
      <c r="H26" s="147"/>
      <c r="I26" s="147"/>
      <c r="J26" s="148"/>
    </row>
    <row r="27" spans="1:11" ht="33.75" customHeight="1" x14ac:dyDescent="0.3">
      <c r="A27" s="175"/>
      <c r="B27" s="135" t="s">
        <v>381</v>
      </c>
      <c r="C27" s="135"/>
      <c r="D27" s="135"/>
      <c r="E27" s="135"/>
      <c r="F27" s="135"/>
      <c r="G27" s="135"/>
      <c r="H27" s="135"/>
      <c r="I27" s="135"/>
      <c r="J27" s="136"/>
    </row>
    <row r="28" spans="1:11" ht="49.5" customHeight="1" x14ac:dyDescent="0.3">
      <c r="A28" s="132" t="s">
        <v>612</v>
      </c>
      <c r="B28" s="133"/>
      <c r="C28" s="133"/>
      <c r="D28" s="133"/>
      <c r="E28" s="133"/>
      <c r="F28" s="133"/>
      <c r="G28" s="133"/>
      <c r="H28" s="133"/>
      <c r="I28" s="133"/>
      <c r="J28" s="134"/>
    </row>
    <row r="29" spans="1:11" x14ac:dyDescent="0.3">
      <c r="A29" s="172"/>
      <c r="B29" s="173"/>
      <c r="C29" s="173"/>
      <c r="D29" s="173"/>
      <c r="E29" s="173"/>
      <c r="F29" s="173"/>
      <c r="G29" s="173"/>
      <c r="H29" s="173"/>
      <c r="I29" s="173"/>
      <c r="J29" s="174"/>
    </row>
    <row r="30" spans="1:11" x14ac:dyDescent="0.3">
      <c r="A30" s="165" t="s">
        <v>365</v>
      </c>
      <c r="B30" s="166"/>
      <c r="C30" s="166"/>
      <c r="D30" s="166"/>
      <c r="E30" s="173"/>
      <c r="F30" s="173"/>
      <c r="G30" s="173"/>
      <c r="H30" s="173"/>
      <c r="I30" s="173"/>
      <c r="J30" s="174"/>
    </row>
    <row r="31" spans="1:11" x14ac:dyDescent="0.3">
      <c r="A31" s="165"/>
      <c r="B31" s="166"/>
      <c r="C31" s="166"/>
      <c r="D31" s="166"/>
      <c r="E31" s="173"/>
      <c r="F31" s="173"/>
      <c r="G31" s="173"/>
      <c r="H31" s="173"/>
      <c r="I31" s="173"/>
      <c r="J31" s="174"/>
    </row>
    <row r="32" spans="1:11" ht="25.5" customHeight="1" x14ac:dyDescent="0.3">
      <c r="A32" s="137" t="s">
        <v>386</v>
      </c>
      <c r="B32" s="138"/>
      <c r="C32" s="138"/>
      <c r="D32" s="138"/>
      <c r="E32" s="138"/>
      <c r="F32" s="138"/>
      <c r="G32" s="138"/>
      <c r="H32" s="138"/>
      <c r="I32" s="138"/>
      <c r="J32" s="139"/>
    </row>
    <row r="33" spans="1:10" x14ac:dyDescent="0.3">
      <c r="A33" s="171"/>
      <c r="B33" s="147" t="s">
        <v>375</v>
      </c>
      <c r="C33" s="167"/>
      <c r="D33" s="167"/>
      <c r="E33" s="167"/>
      <c r="F33" s="167"/>
      <c r="G33" s="167"/>
      <c r="H33" s="167"/>
      <c r="I33" s="167"/>
      <c r="J33" s="168"/>
    </row>
    <row r="34" spans="1:10" x14ac:dyDescent="0.3">
      <c r="A34" s="171"/>
      <c r="B34" s="147" t="s">
        <v>376</v>
      </c>
      <c r="C34" s="167"/>
      <c r="D34" s="167"/>
      <c r="E34" s="167"/>
      <c r="F34" s="167"/>
      <c r="G34" s="167"/>
      <c r="H34" s="167"/>
      <c r="I34" s="167"/>
      <c r="J34" s="168"/>
    </row>
    <row r="35" spans="1:10" x14ac:dyDescent="0.3">
      <c r="A35" s="171"/>
      <c r="B35" s="147" t="s">
        <v>366</v>
      </c>
      <c r="C35" s="167"/>
      <c r="D35" s="167"/>
      <c r="E35" s="167"/>
      <c r="F35" s="167"/>
      <c r="G35" s="167"/>
      <c r="H35" s="167"/>
      <c r="I35" s="167"/>
      <c r="J35" s="168"/>
    </row>
    <row r="36" spans="1:10" x14ac:dyDescent="0.3">
      <c r="A36" s="171"/>
      <c r="B36" s="147" t="s">
        <v>367</v>
      </c>
      <c r="C36" s="167"/>
      <c r="D36" s="167"/>
      <c r="E36" s="167"/>
      <c r="F36" s="167"/>
      <c r="G36" s="167"/>
      <c r="H36" s="167"/>
      <c r="I36" s="167"/>
      <c r="J36" s="168"/>
    </row>
    <row r="37" spans="1:10" x14ac:dyDescent="0.3">
      <c r="A37" s="171"/>
      <c r="B37" s="147" t="s">
        <v>373</v>
      </c>
      <c r="C37" s="167"/>
      <c r="D37" s="167"/>
      <c r="E37" s="167"/>
      <c r="F37" s="167"/>
      <c r="G37" s="167"/>
      <c r="H37" s="167"/>
      <c r="I37" s="167"/>
      <c r="J37" s="168"/>
    </row>
    <row r="38" spans="1:10" x14ac:dyDescent="0.3">
      <c r="A38" s="171"/>
      <c r="B38" s="147" t="s">
        <v>374</v>
      </c>
      <c r="C38" s="147"/>
      <c r="D38" s="147"/>
      <c r="E38" s="147"/>
      <c r="F38" s="147"/>
      <c r="G38" s="147"/>
      <c r="H38" s="147"/>
      <c r="I38" s="147"/>
      <c r="J38" s="148"/>
    </row>
    <row r="39" spans="1:10" x14ac:dyDescent="0.3">
      <c r="A39" s="171"/>
      <c r="B39" s="140"/>
      <c r="C39" s="140"/>
      <c r="D39" s="140"/>
      <c r="E39" s="140"/>
      <c r="F39" s="140"/>
      <c r="G39" s="140"/>
      <c r="H39" s="140"/>
      <c r="I39" s="140"/>
      <c r="J39" s="141"/>
    </row>
    <row r="40" spans="1:10" x14ac:dyDescent="0.3">
      <c r="A40" s="179" t="s">
        <v>369</v>
      </c>
      <c r="B40" s="180"/>
      <c r="C40" s="180"/>
      <c r="D40" s="180"/>
      <c r="E40" s="140"/>
      <c r="F40" s="140"/>
      <c r="G40" s="140"/>
      <c r="H40" s="140"/>
      <c r="I40" s="140"/>
      <c r="J40" s="141"/>
    </row>
    <row r="41" spans="1:10" x14ac:dyDescent="0.3">
      <c r="A41" s="179"/>
      <c r="B41" s="180"/>
      <c r="C41" s="180"/>
      <c r="D41" s="180"/>
      <c r="E41" s="140"/>
      <c r="F41" s="140"/>
      <c r="G41" s="140"/>
      <c r="H41" s="140"/>
      <c r="I41" s="140"/>
      <c r="J41" s="141"/>
    </row>
    <row r="42" spans="1:10" ht="23.25" customHeight="1" x14ac:dyDescent="0.3">
      <c r="A42" s="178" t="s">
        <v>371</v>
      </c>
      <c r="B42" s="167"/>
      <c r="C42" s="167"/>
      <c r="D42" s="167"/>
      <c r="E42" s="167"/>
      <c r="F42" s="167"/>
      <c r="G42" s="167"/>
      <c r="H42" s="167"/>
      <c r="I42" s="167"/>
      <c r="J42" s="168"/>
    </row>
    <row r="43" spans="1:10" x14ac:dyDescent="0.3">
      <c r="A43" s="172"/>
      <c r="B43" s="173"/>
      <c r="C43" s="173"/>
      <c r="D43" s="173"/>
      <c r="E43" s="173"/>
      <c r="F43" s="173"/>
      <c r="G43" s="173"/>
      <c r="H43" s="173"/>
      <c r="I43" s="173"/>
      <c r="J43" s="174"/>
    </row>
    <row r="44" spans="1:10" x14ac:dyDescent="0.3">
      <c r="A44" s="176" t="s">
        <v>368</v>
      </c>
      <c r="B44" s="177"/>
      <c r="C44" s="177"/>
      <c r="D44" s="177"/>
      <c r="E44" s="173"/>
      <c r="F44" s="173"/>
      <c r="G44" s="173"/>
      <c r="H44" s="173"/>
      <c r="I44" s="173"/>
      <c r="J44" s="174"/>
    </row>
    <row r="45" spans="1:10" x14ac:dyDescent="0.3">
      <c r="A45" s="176"/>
      <c r="B45" s="177"/>
      <c r="C45" s="177"/>
      <c r="D45" s="177"/>
      <c r="E45" s="173"/>
      <c r="F45" s="173"/>
      <c r="G45" s="173"/>
      <c r="H45" s="173"/>
      <c r="I45" s="173"/>
      <c r="J45" s="174"/>
    </row>
    <row r="46" spans="1:10" ht="24.75" customHeight="1" x14ac:dyDescent="0.3">
      <c r="A46" s="178" t="s">
        <v>370</v>
      </c>
      <c r="B46" s="167"/>
      <c r="C46" s="167"/>
      <c r="D46" s="167"/>
      <c r="E46" s="167"/>
      <c r="F46" s="167"/>
      <c r="G46" s="167"/>
      <c r="H46" s="167"/>
      <c r="I46" s="167"/>
      <c r="J46" s="168"/>
    </row>
    <row r="47" spans="1:10" x14ac:dyDescent="0.3">
      <c r="A47" s="35"/>
      <c r="B47" s="169"/>
      <c r="C47" s="169"/>
      <c r="D47" s="169"/>
      <c r="E47" s="169"/>
      <c r="F47" s="169"/>
      <c r="G47" s="169"/>
      <c r="H47" s="169"/>
      <c r="I47" s="169"/>
      <c r="J47" s="170"/>
    </row>
  </sheetData>
  <sheetProtection algorithmName="SHA-512" hashValue="kmJ0AfjFZU3alD3pHBJVngkZ5IKQ3387WzVqYMVOqNSgqzKqX+Xegh3qAR1CgIVgvAYhaOdSeeIFFdC+rIUnhQ==" saltValue="2xF6N0B50cvIDxagI02CXg==" spinCount="100000" sheet="1" objects="1" scenarios="1"/>
  <mergeCells count="44">
    <mergeCell ref="B47:J47"/>
    <mergeCell ref="A33:A38"/>
    <mergeCell ref="A29:J29"/>
    <mergeCell ref="A21:A27"/>
    <mergeCell ref="A44:D45"/>
    <mergeCell ref="A46:J46"/>
    <mergeCell ref="E30:J31"/>
    <mergeCell ref="E40:J41"/>
    <mergeCell ref="E44:J45"/>
    <mergeCell ref="A43:J43"/>
    <mergeCell ref="A39:J39"/>
    <mergeCell ref="B36:J36"/>
    <mergeCell ref="B37:J37"/>
    <mergeCell ref="B38:J38"/>
    <mergeCell ref="A40:D41"/>
    <mergeCell ref="A42:J42"/>
    <mergeCell ref="A30:D31"/>
    <mergeCell ref="A32:J32"/>
    <mergeCell ref="B33:J33"/>
    <mergeCell ref="B34:J34"/>
    <mergeCell ref="B35:J35"/>
    <mergeCell ref="D1:J1"/>
    <mergeCell ref="B21:J21"/>
    <mergeCell ref="A5:J5"/>
    <mergeCell ref="A10:J10"/>
    <mergeCell ref="A4:J4"/>
    <mergeCell ref="A13:J13"/>
    <mergeCell ref="A6:J6"/>
    <mergeCell ref="B8:J8"/>
    <mergeCell ref="B9:J9"/>
    <mergeCell ref="A7:J7"/>
    <mergeCell ref="A28:J28"/>
    <mergeCell ref="B27:J27"/>
    <mergeCell ref="A16:J16"/>
    <mergeCell ref="E14:J15"/>
    <mergeCell ref="A20:J20"/>
    <mergeCell ref="A14:D15"/>
    <mergeCell ref="B24:J24"/>
    <mergeCell ref="B19:J19"/>
    <mergeCell ref="C23:J23"/>
    <mergeCell ref="C22:J22"/>
    <mergeCell ref="B17:J17"/>
    <mergeCell ref="B18:J18"/>
    <mergeCell ref="B26:J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034EA2"/>
  </sheetPr>
  <dimension ref="A1:AE98"/>
  <sheetViews>
    <sheetView showGridLines="0"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baseColWidth="10" defaultColWidth="11.42578125" defaultRowHeight="16.5" x14ac:dyDescent="0.3"/>
  <cols>
    <col min="1" max="1" width="28" style="55" customWidth="1"/>
    <col min="2" max="31" width="21.42578125" style="57" customWidth="1"/>
    <col min="32" max="16384" width="11.42578125" style="38"/>
  </cols>
  <sheetData>
    <row r="1" spans="1:31" x14ac:dyDescent="0.3">
      <c r="A1" s="36"/>
      <c r="B1" s="37" t="s">
        <v>232</v>
      </c>
      <c r="C1" s="37" t="s">
        <v>233</v>
      </c>
      <c r="D1" s="37" t="s">
        <v>234</v>
      </c>
      <c r="E1" s="37" t="s">
        <v>235</v>
      </c>
      <c r="F1" s="37" t="s">
        <v>236</v>
      </c>
      <c r="G1" s="37" t="s">
        <v>237</v>
      </c>
      <c r="H1" s="37" t="s">
        <v>238</v>
      </c>
      <c r="I1" s="37" t="s">
        <v>239</v>
      </c>
      <c r="J1" s="37" t="s">
        <v>240</v>
      </c>
      <c r="K1" s="37" t="s">
        <v>241</v>
      </c>
      <c r="L1" s="37" t="s">
        <v>242</v>
      </c>
      <c r="M1" s="37" t="s">
        <v>243</v>
      </c>
      <c r="N1" s="37" t="s">
        <v>244</v>
      </c>
      <c r="O1" s="37" t="s">
        <v>245</v>
      </c>
      <c r="P1" s="37" t="s">
        <v>246</v>
      </c>
      <c r="Q1" s="37" t="s">
        <v>247</v>
      </c>
      <c r="R1" s="37" t="s">
        <v>248</v>
      </c>
      <c r="S1" s="37" t="s">
        <v>249</v>
      </c>
      <c r="T1" s="37" t="s">
        <v>250</v>
      </c>
      <c r="U1" s="37" t="s">
        <v>251</v>
      </c>
      <c r="V1" s="37" t="s">
        <v>252</v>
      </c>
      <c r="W1" s="37" t="s">
        <v>253</v>
      </c>
      <c r="X1" s="37" t="s">
        <v>254</v>
      </c>
      <c r="Y1" s="37" t="s">
        <v>255</v>
      </c>
      <c r="Z1" s="37" t="s">
        <v>256</v>
      </c>
      <c r="AA1" s="37" t="s">
        <v>257</v>
      </c>
      <c r="AB1" s="37" t="s">
        <v>258</v>
      </c>
      <c r="AC1" s="37" t="s">
        <v>259</v>
      </c>
      <c r="AD1" s="37" t="s">
        <v>260</v>
      </c>
      <c r="AE1" s="37" t="s">
        <v>261</v>
      </c>
    </row>
    <row r="2" spans="1:31" s="40" customFormat="1" x14ac:dyDescent="0.3">
      <c r="A2" s="39" t="s">
        <v>223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</row>
    <row r="3" spans="1:31" x14ac:dyDescent="0.3">
      <c r="A3" s="39" t="s">
        <v>231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</row>
    <row r="4" spans="1:31" x14ac:dyDescent="0.3">
      <c r="A4" s="39" t="s">
        <v>262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</row>
    <row r="5" spans="1:31" ht="33" x14ac:dyDescent="0.3">
      <c r="A5" s="41" t="s">
        <v>320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</row>
    <row r="6" spans="1:31" x14ac:dyDescent="0.3">
      <c r="A6" s="43" t="s">
        <v>263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</row>
    <row r="7" spans="1:31" x14ac:dyDescent="0.3">
      <c r="A7" s="43" t="s">
        <v>264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</row>
    <row r="8" spans="1:31" x14ac:dyDescent="0.3">
      <c r="A8" s="43" t="s">
        <v>265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</row>
    <row r="9" spans="1:31" x14ac:dyDescent="0.3">
      <c r="A9" s="43" t="s">
        <v>269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</row>
    <row r="10" spans="1:31" ht="33" x14ac:dyDescent="0.3">
      <c r="A10" s="44" t="s">
        <v>319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pans="1:31" x14ac:dyDescent="0.3">
      <c r="A11" s="46" t="s">
        <v>266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</row>
    <row r="12" spans="1:31" x14ac:dyDescent="0.3">
      <c r="A12" s="46" t="s">
        <v>267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</row>
    <row r="13" spans="1:31" s="40" customFormat="1" x14ac:dyDescent="0.3">
      <c r="A13" s="46" t="s">
        <v>268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</row>
    <row r="14" spans="1:31" s="40" customFormat="1" x14ac:dyDescent="0.3">
      <c r="A14" s="46" t="s">
        <v>269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</row>
    <row r="15" spans="1:31" s="40" customFormat="1" x14ac:dyDescent="0.3">
      <c r="A15" s="47" t="s">
        <v>357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</row>
    <row r="16" spans="1:31" s="40" customFormat="1" ht="33" x14ac:dyDescent="0.3">
      <c r="A16" s="48" t="s">
        <v>318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</row>
    <row r="17" spans="1:31" x14ac:dyDescent="0.3">
      <c r="A17" s="50" t="s">
        <v>297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1:31" x14ac:dyDescent="0.3">
      <c r="A18" s="50" t="s">
        <v>298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1:31" x14ac:dyDescent="0.3">
      <c r="A19" s="50" t="s">
        <v>299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</row>
    <row r="20" spans="1:31" x14ac:dyDescent="0.3">
      <c r="A20" s="50" t="s">
        <v>300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</row>
    <row r="21" spans="1:31" x14ac:dyDescent="0.3">
      <c r="A21" s="50" t="s">
        <v>301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</row>
    <row r="22" spans="1:31" x14ac:dyDescent="0.3">
      <c r="A22" s="50" t="s">
        <v>302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</row>
    <row r="23" spans="1:31" x14ac:dyDescent="0.3">
      <c r="A23" s="50" t="s">
        <v>303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</row>
    <row r="24" spans="1:31" x14ac:dyDescent="0.3">
      <c r="A24" s="50" t="s">
        <v>304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</row>
    <row r="25" spans="1:31" x14ac:dyDescent="0.3">
      <c r="A25" s="50" t="s">
        <v>305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</row>
    <row r="26" spans="1:31" x14ac:dyDescent="0.3">
      <c r="A26" s="50" t="s">
        <v>306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</row>
    <row r="27" spans="1:31" x14ac:dyDescent="0.3">
      <c r="A27" s="50" t="s">
        <v>307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</row>
    <row r="28" spans="1:31" x14ac:dyDescent="0.3">
      <c r="A28" s="50" t="s">
        <v>308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</row>
    <row r="29" spans="1:31" x14ac:dyDescent="0.3">
      <c r="A29" s="50" t="s">
        <v>309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</row>
    <row r="30" spans="1:31" x14ac:dyDescent="0.3">
      <c r="A30" s="50" t="s">
        <v>310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</row>
    <row r="31" spans="1:31" x14ac:dyDescent="0.3">
      <c r="A31" s="50" t="s">
        <v>311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</row>
    <row r="32" spans="1:31" x14ac:dyDescent="0.3">
      <c r="A32" s="50" t="s">
        <v>312</v>
      </c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</row>
    <row r="33" spans="1:31" x14ac:dyDescent="0.3">
      <c r="A33" s="50" t="s">
        <v>313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</row>
    <row r="34" spans="1:31" x14ac:dyDescent="0.3">
      <c r="A34" s="50" t="s">
        <v>314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</row>
    <row r="35" spans="1:31" x14ac:dyDescent="0.3">
      <c r="A35" s="50" t="s">
        <v>315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</row>
    <row r="36" spans="1:31" x14ac:dyDescent="0.3">
      <c r="A36" s="50" t="s">
        <v>316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</row>
    <row r="37" spans="1:31" ht="33" x14ac:dyDescent="0.3">
      <c r="A37" s="51" t="s">
        <v>321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x14ac:dyDescent="0.3">
      <c r="A38" s="53" t="s">
        <v>2</v>
      </c>
      <c r="B38" s="54">
        <f>'Calculateur charge'!B23</f>
        <v>0</v>
      </c>
      <c r="C38" s="54">
        <f>'Calculateur charge'!C23</f>
        <v>0</v>
      </c>
      <c r="D38" s="54">
        <f>'Calculateur charge'!D23</f>
        <v>0</v>
      </c>
      <c r="E38" s="54">
        <f>'Calculateur charge'!E23</f>
        <v>0</v>
      </c>
      <c r="F38" s="54">
        <f>'Calculateur charge'!F23</f>
        <v>0</v>
      </c>
      <c r="G38" s="54">
        <f>'Calculateur charge'!G23</f>
        <v>0</v>
      </c>
      <c r="H38" s="54">
        <f>'Calculateur charge'!H23</f>
        <v>0</v>
      </c>
      <c r="I38" s="54">
        <f>'Calculateur charge'!I23</f>
        <v>0</v>
      </c>
      <c r="J38" s="54">
        <f>'Calculateur charge'!J23</f>
        <v>0</v>
      </c>
      <c r="K38" s="54">
        <f>'Calculateur charge'!K23</f>
        <v>0</v>
      </c>
      <c r="L38" s="54">
        <f>'Calculateur charge'!L23</f>
        <v>0</v>
      </c>
      <c r="M38" s="54">
        <f>'Calculateur charge'!M23</f>
        <v>0</v>
      </c>
      <c r="N38" s="54">
        <f>'Calculateur charge'!N23</f>
        <v>0</v>
      </c>
      <c r="O38" s="54">
        <f>'Calculateur charge'!O23</f>
        <v>0</v>
      </c>
      <c r="P38" s="54">
        <f>'Calculateur charge'!P23</f>
        <v>0</v>
      </c>
      <c r="Q38" s="54">
        <f>'Calculateur charge'!Q23</f>
        <v>0</v>
      </c>
      <c r="R38" s="54">
        <f>'Calculateur charge'!R23</f>
        <v>0</v>
      </c>
      <c r="S38" s="54">
        <f>'Calculateur charge'!S23</f>
        <v>0</v>
      </c>
      <c r="T38" s="54">
        <f>'Calculateur charge'!T23</f>
        <v>0</v>
      </c>
      <c r="U38" s="54">
        <f>'Calculateur charge'!U23</f>
        <v>0</v>
      </c>
      <c r="V38" s="54">
        <f>'Calculateur charge'!V23</f>
        <v>0</v>
      </c>
      <c r="W38" s="54">
        <f>'Calculateur charge'!W23</f>
        <v>0</v>
      </c>
      <c r="X38" s="54">
        <f>'Calculateur charge'!X23</f>
        <v>0</v>
      </c>
      <c r="Y38" s="54">
        <f>'Calculateur charge'!Y23</f>
        <v>0</v>
      </c>
      <c r="Z38" s="54">
        <f>'Calculateur charge'!Z23</f>
        <v>0</v>
      </c>
      <c r="AA38" s="54">
        <f>'Calculateur charge'!AA23</f>
        <v>0</v>
      </c>
      <c r="AB38" s="54">
        <f>'Calculateur charge'!AB23</f>
        <v>0</v>
      </c>
      <c r="AC38" s="54">
        <f>'Calculateur charge'!AC23</f>
        <v>0</v>
      </c>
      <c r="AD38" s="54">
        <f>'Calculateur charge'!AD23</f>
        <v>0</v>
      </c>
      <c r="AE38" s="54">
        <f>'Calculateur charge'!AE23</f>
        <v>0</v>
      </c>
    </row>
    <row r="39" spans="1:31" x14ac:dyDescent="0.3">
      <c r="A39" s="53" t="s">
        <v>58</v>
      </c>
      <c r="B39" s="54">
        <f>'Calculateur charge'!B47</f>
        <v>0</v>
      </c>
      <c r="C39" s="54">
        <f>'Calculateur charge'!C47</f>
        <v>0</v>
      </c>
      <c r="D39" s="54">
        <f>'Calculateur charge'!D47</f>
        <v>0</v>
      </c>
      <c r="E39" s="54">
        <f>'Calculateur charge'!E47</f>
        <v>0</v>
      </c>
      <c r="F39" s="54">
        <f>'Calculateur charge'!F47</f>
        <v>0</v>
      </c>
      <c r="G39" s="54">
        <f>'Calculateur charge'!G47</f>
        <v>0</v>
      </c>
      <c r="H39" s="54">
        <f>'Calculateur charge'!H47</f>
        <v>0</v>
      </c>
      <c r="I39" s="54">
        <f>'Calculateur charge'!I47</f>
        <v>0</v>
      </c>
      <c r="J39" s="54">
        <f>'Calculateur charge'!J47</f>
        <v>0</v>
      </c>
      <c r="K39" s="54">
        <f>'Calculateur charge'!K47</f>
        <v>0</v>
      </c>
      <c r="L39" s="54">
        <f>'Calculateur charge'!L47</f>
        <v>0</v>
      </c>
      <c r="M39" s="54">
        <f>'Calculateur charge'!M47</f>
        <v>0</v>
      </c>
      <c r="N39" s="54">
        <f>'Calculateur charge'!N47</f>
        <v>0</v>
      </c>
      <c r="O39" s="54">
        <f>'Calculateur charge'!O47</f>
        <v>0</v>
      </c>
      <c r="P39" s="54">
        <f>'Calculateur charge'!P47</f>
        <v>0</v>
      </c>
      <c r="Q39" s="54">
        <f>'Calculateur charge'!Q47</f>
        <v>0</v>
      </c>
      <c r="R39" s="54">
        <f>'Calculateur charge'!R47</f>
        <v>0</v>
      </c>
      <c r="S39" s="54">
        <f>'Calculateur charge'!S47</f>
        <v>0</v>
      </c>
      <c r="T39" s="54">
        <f>'Calculateur charge'!T47</f>
        <v>0</v>
      </c>
      <c r="U39" s="54">
        <f>'Calculateur charge'!U47</f>
        <v>0</v>
      </c>
      <c r="V39" s="54">
        <f>'Calculateur charge'!V47</f>
        <v>0</v>
      </c>
      <c r="W39" s="54">
        <f>'Calculateur charge'!W47</f>
        <v>0</v>
      </c>
      <c r="X39" s="54">
        <f>'Calculateur charge'!X47</f>
        <v>0</v>
      </c>
      <c r="Y39" s="54">
        <f>'Calculateur charge'!Y47</f>
        <v>0</v>
      </c>
      <c r="Z39" s="54">
        <f>'Calculateur charge'!Z47</f>
        <v>0</v>
      </c>
      <c r="AA39" s="54">
        <f>'Calculateur charge'!AA47</f>
        <v>0</v>
      </c>
      <c r="AB39" s="54">
        <f>'Calculateur charge'!AB47</f>
        <v>0</v>
      </c>
      <c r="AC39" s="54">
        <f>'Calculateur charge'!AC47</f>
        <v>0</v>
      </c>
      <c r="AD39" s="54">
        <f>'Calculateur charge'!AD47</f>
        <v>0</v>
      </c>
      <c r="AE39" s="54">
        <f>'Calculateur charge'!AE47</f>
        <v>0</v>
      </c>
    </row>
    <row r="40" spans="1:31" ht="33" x14ac:dyDescent="0.3">
      <c r="A40" s="53" t="s">
        <v>294</v>
      </c>
      <c r="B40" s="54">
        <f>'Calculateur charge'!B71</f>
        <v>0</v>
      </c>
      <c r="C40" s="54">
        <f>'Calculateur charge'!C71</f>
        <v>0</v>
      </c>
      <c r="D40" s="54">
        <f>'Calculateur charge'!D71</f>
        <v>0</v>
      </c>
      <c r="E40" s="54">
        <f>'Calculateur charge'!E71</f>
        <v>0</v>
      </c>
      <c r="F40" s="54">
        <f>'Calculateur charge'!F71</f>
        <v>0</v>
      </c>
      <c r="G40" s="54">
        <f>'Calculateur charge'!G71</f>
        <v>0</v>
      </c>
      <c r="H40" s="54">
        <f>'Calculateur charge'!H71</f>
        <v>0</v>
      </c>
      <c r="I40" s="54">
        <f>'Calculateur charge'!I71</f>
        <v>0</v>
      </c>
      <c r="J40" s="54">
        <f>'Calculateur charge'!J71</f>
        <v>0</v>
      </c>
      <c r="K40" s="54">
        <f>'Calculateur charge'!K71</f>
        <v>0</v>
      </c>
      <c r="L40" s="54">
        <f>'Calculateur charge'!L71</f>
        <v>0</v>
      </c>
      <c r="M40" s="54">
        <f>'Calculateur charge'!M71</f>
        <v>0</v>
      </c>
      <c r="N40" s="54">
        <f>'Calculateur charge'!N71</f>
        <v>0</v>
      </c>
      <c r="O40" s="54">
        <f>'Calculateur charge'!O71</f>
        <v>0</v>
      </c>
      <c r="P40" s="54">
        <f>'Calculateur charge'!P71</f>
        <v>0</v>
      </c>
      <c r="Q40" s="54">
        <f>'Calculateur charge'!Q71</f>
        <v>0</v>
      </c>
      <c r="R40" s="54">
        <f>'Calculateur charge'!R71</f>
        <v>0</v>
      </c>
      <c r="S40" s="54">
        <f>'Calculateur charge'!S71</f>
        <v>0</v>
      </c>
      <c r="T40" s="54">
        <f>'Calculateur charge'!T71</f>
        <v>0</v>
      </c>
      <c r="U40" s="54">
        <f>'Calculateur charge'!U71</f>
        <v>0</v>
      </c>
      <c r="V40" s="54">
        <f>'Calculateur charge'!V71</f>
        <v>0</v>
      </c>
      <c r="W40" s="54">
        <f>'Calculateur charge'!W71</f>
        <v>0</v>
      </c>
      <c r="X40" s="54">
        <f>'Calculateur charge'!X71</f>
        <v>0</v>
      </c>
      <c r="Y40" s="54">
        <f>'Calculateur charge'!Y71</f>
        <v>0</v>
      </c>
      <c r="Z40" s="54">
        <f>'Calculateur charge'!Z71</f>
        <v>0</v>
      </c>
      <c r="AA40" s="54">
        <f>'Calculateur charge'!AA71</f>
        <v>0</v>
      </c>
      <c r="AB40" s="54">
        <f>'Calculateur charge'!AB71</f>
        <v>0</v>
      </c>
      <c r="AC40" s="54">
        <f>'Calculateur charge'!AC71</f>
        <v>0</v>
      </c>
      <c r="AD40" s="54">
        <f>'Calculateur charge'!AD71</f>
        <v>0</v>
      </c>
      <c r="AE40" s="54">
        <f>'Calculateur charge'!AE71</f>
        <v>0</v>
      </c>
    </row>
    <row r="45" spans="1:31" x14ac:dyDescent="0.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</row>
    <row r="46" spans="1:31" x14ac:dyDescent="0.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</row>
    <row r="47" spans="1:31" x14ac:dyDescent="0.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</row>
    <row r="48" spans="1:31" x14ac:dyDescent="0.3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</row>
    <row r="49" spans="2:31" x14ac:dyDescent="0.3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</row>
    <row r="50" spans="2:31" x14ac:dyDescent="0.3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</row>
    <row r="51" spans="2:31" x14ac:dyDescent="0.3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</row>
    <row r="52" spans="2:31" x14ac:dyDescent="0.3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</row>
    <row r="53" spans="2:31" x14ac:dyDescent="0.3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</row>
    <row r="54" spans="2:31" x14ac:dyDescent="0.3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</row>
    <row r="55" spans="2:31" x14ac:dyDescent="0.3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</row>
    <row r="56" spans="2:31" x14ac:dyDescent="0.3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</row>
    <row r="57" spans="2:31" x14ac:dyDescent="0.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</row>
    <row r="58" spans="2:31" x14ac:dyDescent="0.3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</row>
    <row r="59" spans="2:31" x14ac:dyDescent="0.3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</row>
    <row r="60" spans="2:31" x14ac:dyDescent="0.3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</row>
    <row r="61" spans="2:31" x14ac:dyDescent="0.3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</row>
    <row r="62" spans="2:31" x14ac:dyDescent="0.3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</row>
    <row r="63" spans="2:31" x14ac:dyDescent="0.3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</row>
    <row r="64" spans="2:31" x14ac:dyDescent="0.3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</row>
    <row r="65" spans="2:31" x14ac:dyDescent="0.3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</row>
    <row r="66" spans="2:31" x14ac:dyDescent="0.3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</row>
    <row r="67" spans="2:31" x14ac:dyDescent="0.3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</row>
    <row r="68" spans="2:31" x14ac:dyDescent="0.3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</row>
    <row r="69" spans="2:31" x14ac:dyDescent="0.3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</row>
    <row r="70" spans="2:31" x14ac:dyDescent="0.3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</row>
    <row r="71" spans="2:31" x14ac:dyDescent="0.3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</row>
    <row r="72" spans="2:31" x14ac:dyDescent="0.3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</row>
    <row r="73" spans="2:31" x14ac:dyDescent="0.3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</row>
    <row r="74" spans="2:31" x14ac:dyDescent="0.3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</row>
    <row r="75" spans="2:31" x14ac:dyDescent="0.3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</row>
    <row r="76" spans="2:31" x14ac:dyDescent="0.3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</row>
    <row r="77" spans="2:31" x14ac:dyDescent="0.3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</row>
    <row r="78" spans="2:31" x14ac:dyDescent="0.3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</row>
    <row r="79" spans="2:31" x14ac:dyDescent="0.3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</row>
    <row r="80" spans="2:31" x14ac:dyDescent="0.3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</row>
    <row r="81" spans="2:31" x14ac:dyDescent="0.3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</row>
    <row r="82" spans="2:31" x14ac:dyDescent="0.3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</row>
    <row r="83" spans="2:31" x14ac:dyDescent="0.3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</row>
    <row r="84" spans="2:31" x14ac:dyDescent="0.3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</row>
    <row r="85" spans="2:31" x14ac:dyDescent="0.3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</row>
    <row r="86" spans="2:31" x14ac:dyDescent="0.3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</row>
    <row r="87" spans="2:31" x14ac:dyDescent="0.3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</row>
    <row r="88" spans="2:31" x14ac:dyDescent="0.3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</row>
    <row r="89" spans="2:31" x14ac:dyDescent="0.3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</row>
    <row r="90" spans="2:31" x14ac:dyDescent="0.3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</row>
    <row r="91" spans="2:31" x14ac:dyDescent="0.3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</row>
    <row r="92" spans="2:31" x14ac:dyDescent="0.3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</row>
    <row r="93" spans="2:31" x14ac:dyDescent="0.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</row>
    <row r="94" spans="2:31" x14ac:dyDescent="0.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</row>
    <row r="95" spans="2:31" x14ac:dyDescent="0.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</row>
    <row r="96" spans="2:31" x14ac:dyDescent="0.3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</row>
    <row r="97" spans="2:31" x14ac:dyDescent="0.3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</row>
    <row r="98" spans="2:31" x14ac:dyDescent="0.3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</row>
  </sheetData>
  <sheetProtection algorithmName="SHA-512" hashValue="FikAGJiI0TOxAwjnK35AQrvEjcvzn5knVhsosrDpxwwoOJT8aL3ayMZnUpeiXNt5T3GnIyoP8bBLOKnclyDnYg==" saltValue="OG32bXhmM9Ib18eh0zAdvg==" spinCount="100000" sheet="1" objects="1" scenarios="1"/>
  <dataValidations count="1">
    <dataValidation type="whole" operator="greaterThan" allowBlank="1" showInputMessage="1" showErrorMessage="1" sqref="B3:AE3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Infos!$A$2:$A$3</xm:f>
          </x14:formula1>
          <xm:sqref>B2:AE2</xm:sqref>
        </x14:dataValidation>
        <x14:dataValidation type="list" allowBlank="1" showInputMessage="1" showErrorMessage="1">
          <x14:formula1>
            <xm:f>Infos!$B$2:$B$6</xm:f>
          </x14:formula1>
          <xm:sqref>B6:AE8</xm:sqref>
        </x14:dataValidation>
        <x14:dataValidation type="list" allowBlank="1" showInputMessage="1" showErrorMessage="1">
          <x14:formula1>
            <xm:f>Infos!$C$2:$C$15</xm:f>
          </x14:formula1>
          <xm:sqref>B11:AE13</xm:sqref>
        </x14:dataValidation>
        <x14:dataValidation type="list" allowBlank="1" showInputMessage="1" showErrorMessage="1">
          <x14:formula1>
            <xm:f>Infos!$D$1:$D$2</xm:f>
          </x14:formula1>
          <xm:sqref>B15:AE15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RowHeight="15" x14ac:dyDescent="0.25"/>
  <cols>
    <col min="2" max="2" width="27.28515625" customWidth="1"/>
    <col min="3" max="3" width="34.7109375" customWidth="1"/>
  </cols>
  <sheetData>
    <row r="1" spans="1:4" x14ac:dyDescent="0.25">
      <c r="A1" t="s">
        <v>223</v>
      </c>
      <c r="B1" t="s">
        <v>229</v>
      </c>
      <c r="C1" t="s">
        <v>230</v>
      </c>
      <c r="D1" t="s">
        <v>355</v>
      </c>
    </row>
    <row r="2" spans="1:4" x14ac:dyDescent="0.25">
      <c r="A2" t="s">
        <v>270</v>
      </c>
      <c r="B2" t="s">
        <v>286</v>
      </c>
      <c r="C2" t="s">
        <v>275</v>
      </c>
      <c r="D2" t="s">
        <v>356</v>
      </c>
    </row>
    <row r="3" spans="1:4" x14ac:dyDescent="0.25">
      <c r="A3" t="s">
        <v>271</v>
      </c>
      <c r="B3" t="s">
        <v>285</v>
      </c>
      <c r="C3" t="s">
        <v>284</v>
      </c>
    </row>
    <row r="4" spans="1:4" x14ac:dyDescent="0.25">
      <c r="B4" t="s">
        <v>288</v>
      </c>
      <c r="C4" t="s">
        <v>278</v>
      </c>
    </row>
    <row r="5" spans="1:4" x14ac:dyDescent="0.25">
      <c r="B5" t="s">
        <v>287</v>
      </c>
      <c r="C5" t="s">
        <v>281</v>
      </c>
    </row>
    <row r="6" spans="1:4" x14ac:dyDescent="0.25">
      <c r="B6" t="s">
        <v>289</v>
      </c>
      <c r="C6" t="s">
        <v>360</v>
      </c>
    </row>
    <row r="7" spans="1:4" x14ac:dyDescent="0.25">
      <c r="C7" t="s">
        <v>282</v>
      </c>
    </row>
    <row r="8" spans="1:4" x14ac:dyDescent="0.25">
      <c r="C8" t="s">
        <v>273</v>
      </c>
    </row>
    <row r="9" spans="1:4" x14ac:dyDescent="0.25">
      <c r="C9" t="s">
        <v>279</v>
      </c>
    </row>
    <row r="10" spans="1:4" x14ac:dyDescent="0.25">
      <c r="C10" t="s">
        <v>283</v>
      </c>
    </row>
    <row r="11" spans="1:4" x14ac:dyDescent="0.25">
      <c r="C11" t="s">
        <v>276</v>
      </c>
    </row>
    <row r="12" spans="1:4" x14ac:dyDescent="0.25">
      <c r="C12" t="s">
        <v>272</v>
      </c>
    </row>
    <row r="13" spans="1:4" x14ac:dyDescent="0.25">
      <c r="C13" t="s">
        <v>280</v>
      </c>
    </row>
    <row r="14" spans="1:4" x14ac:dyDescent="0.25">
      <c r="C14" t="s">
        <v>277</v>
      </c>
    </row>
    <row r="15" spans="1:4" x14ac:dyDescent="0.25">
      <c r="C15" t="s">
        <v>274</v>
      </c>
    </row>
  </sheetData>
  <sheetProtection algorithmName="SHA-512" hashValue="k7pYqyisAYOsRIipKtXSXG88r2Bm7/wXkNT/IrwcHkTbjoP+NLv8Vo1ZGObXlBJ7wqBeU+t5KKK6Nwa44vV9YA==" saltValue="lDhmP94GNOhEDRmePK8iDA==" spinCount="100000" sheet="1" objects="1" scenarios="1"/>
  <sortState ref="B2:B6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E79"/>
  <sheetViews>
    <sheetView showGridLines="0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baseColWidth="10" defaultColWidth="11.42578125" defaultRowHeight="15" x14ac:dyDescent="0.25"/>
  <cols>
    <col min="1" max="1" width="11.7109375" style="4" customWidth="1"/>
    <col min="2" max="3" width="11.28515625" style="4" customWidth="1"/>
    <col min="4" max="16384" width="11.42578125" style="4"/>
  </cols>
  <sheetData>
    <row r="1" spans="1:31" ht="19.5" customHeight="1" x14ac:dyDescent="0.25">
      <c r="A1" s="181" t="s">
        <v>322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</row>
    <row r="2" spans="1:31" s="5" customFormat="1" ht="19.5" x14ac:dyDescent="0.25">
      <c r="A2" s="8"/>
      <c r="B2" s="9" t="s">
        <v>323</v>
      </c>
      <c r="C2" s="9" t="s">
        <v>324</v>
      </c>
      <c r="D2" s="9" t="s">
        <v>325</v>
      </c>
      <c r="E2" s="9" t="s">
        <v>326</v>
      </c>
      <c r="F2" s="9" t="s">
        <v>329</v>
      </c>
      <c r="G2" s="9" t="s">
        <v>330</v>
      </c>
      <c r="H2" s="9" t="s">
        <v>331</v>
      </c>
      <c r="I2" s="9" t="s">
        <v>332</v>
      </c>
      <c r="J2" s="9" t="s">
        <v>333</v>
      </c>
      <c r="K2" s="9" t="s">
        <v>334</v>
      </c>
      <c r="L2" s="9" t="s">
        <v>335</v>
      </c>
      <c r="M2" s="9" t="s">
        <v>336</v>
      </c>
      <c r="N2" s="9" t="s">
        <v>337</v>
      </c>
      <c r="O2" s="9" t="s">
        <v>338</v>
      </c>
      <c r="P2" s="9" t="s">
        <v>339</v>
      </c>
      <c r="Q2" s="9" t="s">
        <v>340</v>
      </c>
      <c r="R2" s="9" t="s">
        <v>341</v>
      </c>
      <c r="S2" s="9" t="s">
        <v>342</v>
      </c>
      <c r="T2" s="9" t="s">
        <v>343</v>
      </c>
      <c r="U2" s="9" t="s">
        <v>344</v>
      </c>
      <c r="V2" s="9" t="s">
        <v>345</v>
      </c>
      <c r="W2" s="9" t="s">
        <v>346</v>
      </c>
      <c r="X2" s="9" t="s">
        <v>347</v>
      </c>
      <c r="Y2" s="9" t="s">
        <v>348</v>
      </c>
      <c r="Z2" s="9" t="s">
        <v>349</v>
      </c>
      <c r="AA2" s="9" t="s">
        <v>350</v>
      </c>
      <c r="AB2" s="9" t="s">
        <v>351</v>
      </c>
      <c r="AC2" s="9" t="s">
        <v>352</v>
      </c>
      <c r="AD2" s="9" t="s">
        <v>353</v>
      </c>
      <c r="AE2" s="9" t="s">
        <v>354</v>
      </c>
    </row>
    <row r="3" spans="1:31" ht="15.75" x14ac:dyDescent="0.25">
      <c r="A3" s="7" t="s">
        <v>297</v>
      </c>
      <c r="B3" s="1">
        <f>IFERROR(VLOOKUP('Données patients'!B17,'Echelle CIA'!$A$4:$D$167,4,FALSE),0)</f>
        <v>0</v>
      </c>
      <c r="C3" s="1">
        <f>IFERROR(VLOOKUP('Données patients'!C17,'Echelle CIA'!$A$4:$D$167,4,FALSE),0)</f>
        <v>0</v>
      </c>
      <c r="D3" s="1">
        <f>IFERROR(VLOOKUP('Données patients'!D17,'Echelle CIA'!$A$4:$D$167,4,FALSE),0)</f>
        <v>0</v>
      </c>
      <c r="E3" s="1">
        <f>IFERROR(VLOOKUP('Données patients'!E17,'Echelle CIA'!$A$4:$D$167,4,FALSE),0)</f>
        <v>0</v>
      </c>
      <c r="F3" s="1">
        <f>IFERROR(VLOOKUP('Données patients'!F17,'Echelle CIA'!$A$4:$D$167,4,FALSE),0)</f>
        <v>0</v>
      </c>
      <c r="G3" s="1">
        <f>IFERROR(VLOOKUP('Données patients'!G17,'Echelle CIA'!$A$4:$D$167,4,FALSE),0)</f>
        <v>0</v>
      </c>
      <c r="H3" s="1">
        <f>IFERROR(VLOOKUP('Données patients'!H17,'Echelle CIA'!$A$4:$D$167,4,FALSE),0)</f>
        <v>0</v>
      </c>
      <c r="I3" s="1">
        <f>IFERROR(VLOOKUP('Données patients'!I17,'Echelle CIA'!$A$4:$D$167,4,FALSE),0)</f>
        <v>0</v>
      </c>
      <c r="J3" s="1">
        <f>IFERROR(VLOOKUP('Données patients'!J17,'Echelle CIA'!$A$4:$D$167,4,FALSE),0)</f>
        <v>0</v>
      </c>
      <c r="K3" s="1">
        <f>IFERROR(VLOOKUP('Données patients'!K17,'Echelle CIA'!$A$4:$D$167,4,FALSE),0)</f>
        <v>0</v>
      </c>
      <c r="L3" s="1">
        <f>IFERROR(VLOOKUP('Données patients'!L17,'Echelle CIA'!$A$4:$D$167,4,FALSE),0)</f>
        <v>0</v>
      </c>
      <c r="M3" s="1">
        <f>IFERROR(VLOOKUP('Données patients'!M17,'Echelle CIA'!$A$4:$D$167,4,FALSE),0)</f>
        <v>0</v>
      </c>
      <c r="N3" s="1">
        <f>IFERROR(VLOOKUP('Données patients'!N17,'Echelle CIA'!$A$4:$D$167,4,FALSE),0)</f>
        <v>0</v>
      </c>
      <c r="O3" s="1">
        <f>IFERROR(VLOOKUP('Données patients'!O17,'Echelle CIA'!$A$4:$D$167,4,FALSE),0)</f>
        <v>0</v>
      </c>
      <c r="P3" s="1">
        <f>IFERROR(VLOOKUP('Données patients'!P17,'Echelle CIA'!$A$4:$D$167,4,FALSE),0)</f>
        <v>0</v>
      </c>
      <c r="Q3" s="1">
        <f>IFERROR(VLOOKUP('Données patients'!Q17,'Echelle CIA'!$A$4:$D$167,4,FALSE),0)</f>
        <v>0</v>
      </c>
      <c r="R3" s="1">
        <f>IFERROR(VLOOKUP('Données patients'!R17,'Echelle CIA'!$A$4:$D$167,4,FALSE),0)</f>
        <v>0</v>
      </c>
      <c r="S3" s="1">
        <f>IFERROR(VLOOKUP('Données patients'!S17,'Echelle CIA'!$A$4:$D$167,4,FALSE),0)</f>
        <v>0</v>
      </c>
      <c r="T3" s="1">
        <f>IFERROR(VLOOKUP('Données patients'!T17,'Echelle CIA'!$A$4:$D$167,4,FALSE),0)</f>
        <v>0</v>
      </c>
      <c r="U3" s="1">
        <f>IFERROR(VLOOKUP('Données patients'!U17,'Echelle CIA'!$A$4:$D$167,4,FALSE),0)</f>
        <v>0</v>
      </c>
      <c r="V3" s="1">
        <f>IFERROR(VLOOKUP('Données patients'!V17,'Echelle CIA'!$A$4:$D$167,4,FALSE),0)</f>
        <v>0</v>
      </c>
      <c r="W3" s="1">
        <f>IFERROR(VLOOKUP('Données patients'!W17,'Echelle CIA'!$A$4:$D$167,4,FALSE),0)</f>
        <v>0</v>
      </c>
      <c r="X3" s="1">
        <f>IFERROR(VLOOKUP('Données patients'!X17,'Echelle CIA'!$A$4:$D$167,4,FALSE),0)</f>
        <v>0</v>
      </c>
      <c r="Y3" s="1">
        <f>IFERROR(VLOOKUP('Données patients'!Y17,'Echelle CIA'!$A$4:$D$167,4,FALSE),0)</f>
        <v>0</v>
      </c>
      <c r="Z3" s="1">
        <f>IFERROR(VLOOKUP('Données patients'!Z17,'Echelle CIA'!$A$4:$D$167,4,FALSE),0)</f>
        <v>0</v>
      </c>
      <c r="AA3" s="1">
        <f>IFERROR(VLOOKUP('Données patients'!AA17,'Echelle CIA'!$A$4:$D$167,4,FALSE),0)</f>
        <v>0</v>
      </c>
      <c r="AB3" s="1">
        <f>IFERROR(VLOOKUP('Données patients'!AB17,'Echelle CIA'!$A$4:$D$167,4,FALSE),0)</f>
        <v>0</v>
      </c>
      <c r="AC3" s="1">
        <f>IFERROR(VLOOKUP('Données patients'!AC17,'Echelle CIA'!$A$4:$D$167,4,FALSE),0)</f>
        <v>0</v>
      </c>
      <c r="AD3" s="1">
        <f>IFERROR(VLOOKUP('Données patients'!AD17,'Echelle CIA'!$A$4:$D$167,4,FALSE),0)</f>
        <v>0</v>
      </c>
      <c r="AE3" s="1">
        <f>IFERROR(VLOOKUP('Données patients'!AE17,'Echelle CIA'!$A$4:$D$167,4,FALSE),0)</f>
        <v>0</v>
      </c>
    </row>
    <row r="4" spans="1:31" ht="15.75" x14ac:dyDescent="0.25">
      <c r="A4" s="7" t="s">
        <v>298</v>
      </c>
      <c r="B4" s="1">
        <f>IFERROR(VLOOKUP('Données patients'!B18,'Echelle CIA'!$A$4:$D$167,4,FALSE),0)</f>
        <v>0</v>
      </c>
      <c r="C4" s="1">
        <f>IFERROR(VLOOKUP('Données patients'!C18,'Echelle CIA'!$A$4:$D$167,4,FALSE),0)</f>
        <v>0</v>
      </c>
      <c r="D4" s="1">
        <f>IFERROR(VLOOKUP('Données patients'!D18,'Echelle CIA'!$A$4:$D$167,4,FALSE),0)</f>
        <v>0</v>
      </c>
      <c r="E4" s="1">
        <f>IFERROR(VLOOKUP('Données patients'!E18,'Echelle CIA'!$A$4:$D$167,4,FALSE),0)</f>
        <v>0</v>
      </c>
      <c r="F4" s="1">
        <f>IFERROR(VLOOKUP('Données patients'!F18,'Echelle CIA'!$A$4:$D$167,4,FALSE),0)</f>
        <v>0</v>
      </c>
      <c r="G4" s="1">
        <f>IFERROR(VLOOKUP('Données patients'!G18,'Echelle CIA'!$A$4:$D$167,4,FALSE),0)</f>
        <v>0</v>
      </c>
      <c r="H4" s="1">
        <f>IFERROR(VLOOKUP('Données patients'!H18,'Echelle CIA'!$A$4:$D$167,4,FALSE),0)</f>
        <v>0</v>
      </c>
      <c r="I4" s="1">
        <f>IFERROR(VLOOKUP('Données patients'!I18,'Echelle CIA'!$A$4:$D$167,4,FALSE),0)</f>
        <v>0</v>
      </c>
      <c r="J4" s="1">
        <f>IFERROR(VLOOKUP('Données patients'!J18,'Echelle CIA'!$A$4:$D$167,4,FALSE),0)</f>
        <v>0</v>
      </c>
      <c r="K4" s="1">
        <f>IFERROR(VLOOKUP('Données patients'!K18,'Echelle CIA'!$A$4:$D$167,4,FALSE),0)</f>
        <v>0</v>
      </c>
      <c r="L4" s="1">
        <f>IFERROR(VLOOKUP('Données patients'!L18,'Echelle CIA'!$A$4:$D$167,4,FALSE),0)</f>
        <v>0</v>
      </c>
      <c r="M4" s="1">
        <f>IFERROR(VLOOKUP('Données patients'!M18,'Echelle CIA'!$A$4:$D$167,4,FALSE),0)</f>
        <v>0</v>
      </c>
      <c r="N4" s="1">
        <f>IFERROR(VLOOKUP('Données patients'!N18,'Echelle CIA'!$A$4:$D$167,4,FALSE),0)</f>
        <v>0</v>
      </c>
      <c r="O4" s="1">
        <f>IFERROR(VLOOKUP('Données patients'!O18,'Echelle CIA'!$A$4:$D$167,4,FALSE),0)</f>
        <v>0</v>
      </c>
      <c r="P4" s="1">
        <f>IFERROR(VLOOKUP('Données patients'!P18,'Echelle CIA'!$A$4:$D$167,4,FALSE),0)</f>
        <v>0</v>
      </c>
      <c r="Q4" s="1">
        <f>IFERROR(VLOOKUP('Données patients'!Q18,'Echelle CIA'!$A$4:$D$167,4,FALSE),0)</f>
        <v>0</v>
      </c>
      <c r="R4" s="1">
        <f>IFERROR(VLOOKUP('Données patients'!R18,'Echelle CIA'!$A$4:$D$167,4,FALSE),0)</f>
        <v>0</v>
      </c>
      <c r="S4" s="1">
        <f>IFERROR(VLOOKUP('Données patients'!S18,'Echelle CIA'!$A$4:$D$167,4,FALSE),0)</f>
        <v>0</v>
      </c>
      <c r="T4" s="1">
        <f>IFERROR(VLOOKUP('Données patients'!T18,'Echelle CIA'!$A$4:$D$167,4,FALSE),0)</f>
        <v>0</v>
      </c>
      <c r="U4" s="1">
        <f>IFERROR(VLOOKUP('Données patients'!U18,'Echelle CIA'!$A$4:$D$167,4,FALSE),0)</f>
        <v>0</v>
      </c>
      <c r="V4" s="1">
        <f>IFERROR(VLOOKUP('Données patients'!V18,'Echelle CIA'!$A$4:$D$167,4,FALSE),0)</f>
        <v>0</v>
      </c>
      <c r="W4" s="1">
        <f>IFERROR(VLOOKUP('Données patients'!W18,'Echelle CIA'!$A$4:$D$167,4,FALSE),0)</f>
        <v>0</v>
      </c>
      <c r="X4" s="1">
        <f>IFERROR(VLOOKUP('Données patients'!X18,'Echelle CIA'!$A$4:$D$167,4,FALSE),0)</f>
        <v>0</v>
      </c>
      <c r="Y4" s="1">
        <f>IFERROR(VLOOKUP('Données patients'!Y18,'Echelle CIA'!$A$4:$D$167,4,FALSE),0)</f>
        <v>0</v>
      </c>
      <c r="Z4" s="1">
        <f>IFERROR(VLOOKUP('Données patients'!Z18,'Echelle CIA'!$A$4:$D$167,4,FALSE),0)</f>
        <v>0</v>
      </c>
      <c r="AA4" s="1">
        <f>IFERROR(VLOOKUP('Données patients'!AA18,'Echelle CIA'!$A$4:$D$167,4,FALSE),0)</f>
        <v>0</v>
      </c>
      <c r="AB4" s="1">
        <f>IFERROR(VLOOKUP('Données patients'!AB18,'Echelle CIA'!$A$4:$D$167,4,FALSE),0)</f>
        <v>0</v>
      </c>
      <c r="AC4" s="1">
        <f>IFERROR(VLOOKUP('Données patients'!AC18,'Echelle CIA'!$A$4:$D$167,4,FALSE),0)</f>
        <v>0</v>
      </c>
      <c r="AD4" s="1">
        <f>IFERROR(VLOOKUP('Données patients'!AD18,'Echelle CIA'!$A$4:$D$167,4,FALSE),0)</f>
        <v>0</v>
      </c>
      <c r="AE4" s="1">
        <f>IFERROR(VLOOKUP('Données patients'!AE18,'Echelle CIA'!$A$4:$D$167,4,FALSE),0)</f>
        <v>0</v>
      </c>
    </row>
    <row r="5" spans="1:31" ht="15.75" x14ac:dyDescent="0.25">
      <c r="A5" s="7" t="s">
        <v>299</v>
      </c>
      <c r="B5" s="1">
        <f>IFERROR(VLOOKUP('Données patients'!B19,'Echelle CIA'!$A$4:$D$167,4,FALSE),0)</f>
        <v>0</v>
      </c>
      <c r="C5" s="1">
        <f>IFERROR(VLOOKUP('Données patients'!C19,'Echelle CIA'!$A$4:$D$167,4,FALSE),0)</f>
        <v>0</v>
      </c>
      <c r="D5" s="1">
        <f>IFERROR(VLOOKUP('Données patients'!D19,'Echelle CIA'!$A$4:$D$167,4,FALSE),0)</f>
        <v>0</v>
      </c>
      <c r="E5" s="1">
        <f>IFERROR(VLOOKUP('Données patients'!E19,'Echelle CIA'!$A$4:$D$167,4,FALSE),0)</f>
        <v>0</v>
      </c>
      <c r="F5" s="1">
        <f>IFERROR(VLOOKUP('Données patients'!F19,'Echelle CIA'!$A$4:$D$167,4,FALSE),0)</f>
        <v>0</v>
      </c>
      <c r="G5" s="1">
        <f>IFERROR(VLOOKUP('Données patients'!G19,'Echelle CIA'!$A$4:$D$167,4,FALSE),0)</f>
        <v>0</v>
      </c>
      <c r="H5" s="1">
        <f>IFERROR(VLOOKUP('Données patients'!H19,'Echelle CIA'!$A$4:$D$167,4,FALSE),0)</f>
        <v>0</v>
      </c>
      <c r="I5" s="1">
        <f>IFERROR(VLOOKUP('Données patients'!I19,'Echelle CIA'!$A$4:$D$167,4,FALSE),0)</f>
        <v>0</v>
      </c>
      <c r="J5" s="1">
        <f>IFERROR(VLOOKUP('Données patients'!J19,'Echelle CIA'!$A$4:$D$167,4,FALSE),0)</f>
        <v>0</v>
      </c>
      <c r="K5" s="1">
        <f>IFERROR(VLOOKUP('Données patients'!K19,'Echelle CIA'!$A$4:$D$167,4,FALSE),0)</f>
        <v>0</v>
      </c>
      <c r="L5" s="1">
        <f>IFERROR(VLOOKUP('Données patients'!L19,'Echelle CIA'!$A$4:$D$167,4,FALSE),0)</f>
        <v>0</v>
      </c>
      <c r="M5" s="1">
        <f>IFERROR(VLOOKUP('Données patients'!M19,'Echelle CIA'!$A$4:$D$167,4,FALSE),0)</f>
        <v>0</v>
      </c>
      <c r="N5" s="1">
        <f>IFERROR(VLOOKUP('Données patients'!N19,'Echelle CIA'!$A$4:$D$167,4,FALSE),0)</f>
        <v>0</v>
      </c>
      <c r="O5" s="1">
        <f>IFERROR(VLOOKUP('Données patients'!O19,'Echelle CIA'!$A$4:$D$167,4,FALSE),0)</f>
        <v>0</v>
      </c>
      <c r="P5" s="1">
        <f>IFERROR(VLOOKUP('Données patients'!P19,'Echelle CIA'!$A$4:$D$167,4,FALSE),0)</f>
        <v>0</v>
      </c>
      <c r="Q5" s="1">
        <f>IFERROR(VLOOKUP('Données patients'!Q19,'Echelle CIA'!$A$4:$D$167,4,FALSE),0)</f>
        <v>0</v>
      </c>
      <c r="R5" s="1">
        <f>IFERROR(VLOOKUP('Données patients'!R19,'Echelle CIA'!$A$4:$D$167,4,FALSE),0)</f>
        <v>0</v>
      </c>
      <c r="S5" s="1">
        <f>IFERROR(VLOOKUP('Données patients'!S19,'Echelle CIA'!$A$4:$D$167,4,FALSE),0)</f>
        <v>0</v>
      </c>
      <c r="T5" s="1">
        <f>IFERROR(VLOOKUP('Données patients'!T19,'Echelle CIA'!$A$4:$D$167,4,FALSE),0)</f>
        <v>0</v>
      </c>
      <c r="U5" s="1">
        <f>IFERROR(VLOOKUP('Données patients'!U19,'Echelle CIA'!$A$4:$D$167,4,FALSE),0)</f>
        <v>0</v>
      </c>
      <c r="V5" s="1">
        <f>IFERROR(VLOOKUP('Données patients'!V19,'Echelle CIA'!$A$4:$D$167,4,FALSE),0)</f>
        <v>0</v>
      </c>
      <c r="W5" s="1">
        <f>IFERROR(VLOOKUP('Données patients'!W19,'Echelle CIA'!$A$4:$D$167,4,FALSE),0)</f>
        <v>0</v>
      </c>
      <c r="X5" s="1">
        <f>IFERROR(VLOOKUP('Données patients'!X19,'Echelle CIA'!$A$4:$D$167,4,FALSE),0)</f>
        <v>0</v>
      </c>
      <c r="Y5" s="1">
        <f>IFERROR(VLOOKUP('Données patients'!Y19,'Echelle CIA'!$A$4:$D$167,4,FALSE),0)</f>
        <v>0</v>
      </c>
      <c r="Z5" s="1">
        <f>IFERROR(VLOOKUP('Données patients'!Z19,'Echelle CIA'!$A$4:$D$167,4,FALSE),0)</f>
        <v>0</v>
      </c>
      <c r="AA5" s="1">
        <f>IFERROR(VLOOKUP('Données patients'!AA19,'Echelle CIA'!$A$4:$D$167,4,FALSE),0)</f>
        <v>0</v>
      </c>
      <c r="AB5" s="1">
        <f>IFERROR(VLOOKUP('Données patients'!AB19,'Echelle CIA'!$A$4:$D$167,4,FALSE),0)</f>
        <v>0</v>
      </c>
      <c r="AC5" s="1">
        <f>IFERROR(VLOOKUP('Données patients'!AC19,'Echelle CIA'!$A$4:$D$167,4,FALSE),0)</f>
        <v>0</v>
      </c>
      <c r="AD5" s="1">
        <f>IFERROR(VLOOKUP('Données patients'!AD19,'Echelle CIA'!$A$4:$D$167,4,FALSE),0)</f>
        <v>0</v>
      </c>
      <c r="AE5" s="1">
        <f>IFERROR(VLOOKUP('Données patients'!AE19,'Echelle CIA'!$A$4:$D$167,4,FALSE),0)</f>
        <v>0</v>
      </c>
    </row>
    <row r="6" spans="1:31" ht="15.75" x14ac:dyDescent="0.25">
      <c r="A6" s="7" t="s">
        <v>300</v>
      </c>
      <c r="B6" s="1">
        <f>IFERROR(VLOOKUP('Données patients'!B20,'Echelle CIA'!$A$4:$D$167,4,FALSE),0)</f>
        <v>0</v>
      </c>
      <c r="C6" s="1">
        <f>IFERROR(VLOOKUP('Données patients'!C20,'Echelle CIA'!$A$4:$D$167,4,FALSE),0)</f>
        <v>0</v>
      </c>
      <c r="D6" s="1">
        <f>IFERROR(VLOOKUP('Données patients'!D20,'Echelle CIA'!$A$4:$D$167,4,FALSE),0)</f>
        <v>0</v>
      </c>
      <c r="E6" s="1">
        <f>IFERROR(VLOOKUP('Données patients'!E20,'Echelle CIA'!$A$4:$D$167,4,FALSE),0)</f>
        <v>0</v>
      </c>
      <c r="F6" s="1">
        <f>IFERROR(VLOOKUP('Données patients'!F20,'Echelle CIA'!$A$4:$D$167,4,FALSE),0)</f>
        <v>0</v>
      </c>
      <c r="G6" s="1">
        <f>IFERROR(VLOOKUP('Données patients'!G20,'Echelle CIA'!$A$4:$D$167,4,FALSE),0)</f>
        <v>0</v>
      </c>
      <c r="H6" s="1">
        <f>IFERROR(VLOOKUP('Données patients'!H20,'Echelle CIA'!$A$4:$D$167,4,FALSE),0)</f>
        <v>0</v>
      </c>
      <c r="I6" s="1">
        <f>IFERROR(VLOOKUP('Données patients'!I20,'Echelle CIA'!$A$4:$D$167,4,FALSE),0)</f>
        <v>0</v>
      </c>
      <c r="J6" s="1">
        <f>IFERROR(VLOOKUP('Données patients'!J20,'Echelle CIA'!$A$4:$D$167,4,FALSE),0)</f>
        <v>0</v>
      </c>
      <c r="K6" s="1">
        <f>IFERROR(VLOOKUP('Données patients'!K20,'Echelle CIA'!$A$4:$D$167,4,FALSE),0)</f>
        <v>0</v>
      </c>
      <c r="L6" s="1">
        <f>IFERROR(VLOOKUP('Données patients'!L20,'Echelle CIA'!$A$4:$D$167,4,FALSE),0)</f>
        <v>0</v>
      </c>
      <c r="M6" s="1">
        <f>IFERROR(VLOOKUP('Données patients'!M20,'Echelle CIA'!$A$4:$D$167,4,FALSE),0)</f>
        <v>0</v>
      </c>
      <c r="N6" s="1">
        <f>IFERROR(VLOOKUP('Données patients'!N20,'Echelle CIA'!$A$4:$D$167,4,FALSE),0)</f>
        <v>0</v>
      </c>
      <c r="O6" s="1">
        <f>IFERROR(VLOOKUP('Données patients'!O20,'Echelle CIA'!$A$4:$D$167,4,FALSE),0)</f>
        <v>0</v>
      </c>
      <c r="P6" s="1">
        <f>IFERROR(VLOOKUP('Données patients'!P20,'Echelle CIA'!$A$4:$D$167,4,FALSE),0)</f>
        <v>0</v>
      </c>
      <c r="Q6" s="1">
        <f>IFERROR(VLOOKUP('Données patients'!Q20,'Echelle CIA'!$A$4:$D$167,4,FALSE),0)</f>
        <v>0</v>
      </c>
      <c r="R6" s="1">
        <f>IFERROR(VLOOKUP('Données patients'!R20,'Echelle CIA'!$A$4:$D$167,4,FALSE),0)</f>
        <v>0</v>
      </c>
      <c r="S6" s="1">
        <f>IFERROR(VLOOKUP('Données patients'!S20,'Echelle CIA'!$A$4:$D$167,4,FALSE),0)</f>
        <v>0</v>
      </c>
      <c r="T6" s="1">
        <f>IFERROR(VLOOKUP('Données patients'!T20,'Echelle CIA'!$A$4:$D$167,4,FALSE),0)</f>
        <v>0</v>
      </c>
      <c r="U6" s="1">
        <f>IFERROR(VLOOKUP('Données patients'!U20,'Echelle CIA'!$A$4:$D$167,4,FALSE),0)</f>
        <v>0</v>
      </c>
      <c r="V6" s="1">
        <f>IFERROR(VLOOKUP('Données patients'!V20,'Echelle CIA'!$A$4:$D$167,4,FALSE),0)</f>
        <v>0</v>
      </c>
      <c r="W6" s="1">
        <f>IFERROR(VLOOKUP('Données patients'!W20,'Echelle CIA'!$A$4:$D$167,4,FALSE),0)</f>
        <v>0</v>
      </c>
      <c r="X6" s="1">
        <f>IFERROR(VLOOKUP('Données patients'!X20,'Echelle CIA'!$A$4:$D$167,4,FALSE),0)</f>
        <v>0</v>
      </c>
      <c r="Y6" s="1">
        <f>IFERROR(VLOOKUP('Données patients'!Y20,'Echelle CIA'!$A$4:$D$167,4,FALSE),0)</f>
        <v>0</v>
      </c>
      <c r="Z6" s="1">
        <f>IFERROR(VLOOKUP('Données patients'!Z20,'Echelle CIA'!$A$4:$D$167,4,FALSE),0)</f>
        <v>0</v>
      </c>
      <c r="AA6" s="1">
        <f>IFERROR(VLOOKUP('Données patients'!AA20,'Echelle CIA'!$A$4:$D$167,4,FALSE),0)</f>
        <v>0</v>
      </c>
      <c r="AB6" s="1">
        <f>IFERROR(VLOOKUP('Données patients'!AB20,'Echelle CIA'!$A$4:$D$167,4,FALSE),0)</f>
        <v>0</v>
      </c>
      <c r="AC6" s="1">
        <f>IFERROR(VLOOKUP('Données patients'!AC20,'Echelle CIA'!$A$4:$D$167,4,FALSE),0)</f>
        <v>0</v>
      </c>
      <c r="AD6" s="1">
        <f>IFERROR(VLOOKUP('Données patients'!AD20,'Echelle CIA'!$A$4:$D$167,4,FALSE),0)</f>
        <v>0</v>
      </c>
      <c r="AE6" s="1">
        <f>IFERROR(VLOOKUP('Données patients'!AE20,'Echelle CIA'!$A$4:$D$167,4,FALSE),0)</f>
        <v>0</v>
      </c>
    </row>
    <row r="7" spans="1:31" ht="15.75" x14ac:dyDescent="0.25">
      <c r="A7" s="7" t="s">
        <v>301</v>
      </c>
      <c r="B7" s="1">
        <f>IFERROR(VLOOKUP('Données patients'!B21,'Echelle CIA'!$A$4:$D$167,4,FALSE),0)</f>
        <v>0</v>
      </c>
      <c r="C7" s="1">
        <f>IFERROR(VLOOKUP('Données patients'!C21,'Echelle CIA'!$A$4:$D$167,4,FALSE),0)</f>
        <v>0</v>
      </c>
      <c r="D7" s="1">
        <f>IFERROR(VLOOKUP('Données patients'!D21,'Echelle CIA'!$A$4:$D$167,4,FALSE),0)</f>
        <v>0</v>
      </c>
      <c r="E7" s="1">
        <f>IFERROR(VLOOKUP('Données patients'!E21,'Echelle CIA'!$A$4:$D$167,4,FALSE),0)</f>
        <v>0</v>
      </c>
      <c r="F7" s="1">
        <f>IFERROR(VLOOKUP('Données patients'!F21,'Echelle CIA'!$A$4:$D$167,4,FALSE),0)</f>
        <v>0</v>
      </c>
      <c r="G7" s="1">
        <f>IFERROR(VLOOKUP('Données patients'!G21,'Echelle CIA'!$A$4:$D$167,4,FALSE),0)</f>
        <v>0</v>
      </c>
      <c r="H7" s="1">
        <f>IFERROR(VLOOKUP('Données patients'!H21,'Echelle CIA'!$A$4:$D$167,4,FALSE),0)</f>
        <v>0</v>
      </c>
      <c r="I7" s="1">
        <f>IFERROR(VLOOKUP('Données patients'!I21,'Echelle CIA'!$A$4:$D$167,4,FALSE),0)</f>
        <v>0</v>
      </c>
      <c r="J7" s="1">
        <f>IFERROR(VLOOKUP('Données patients'!J21,'Echelle CIA'!$A$4:$D$167,4,FALSE),0)</f>
        <v>0</v>
      </c>
      <c r="K7" s="1">
        <f>IFERROR(VLOOKUP('Données patients'!K21,'Echelle CIA'!$A$4:$D$167,4,FALSE),0)</f>
        <v>0</v>
      </c>
      <c r="L7" s="1">
        <f>IFERROR(VLOOKUP('Données patients'!L21,'Echelle CIA'!$A$4:$D$167,4,FALSE),0)</f>
        <v>0</v>
      </c>
      <c r="M7" s="1">
        <f>IFERROR(VLOOKUP('Données patients'!M21,'Echelle CIA'!$A$4:$D$167,4,FALSE),0)</f>
        <v>0</v>
      </c>
      <c r="N7" s="1">
        <f>IFERROR(VLOOKUP('Données patients'!N21,'Echelle CIA'!$A$4:$D$167,4,FALSE),0)</f>
        <v>0</v>
      </c>
      <c r="O7" s="1">
        <f>IFERROR(VLOOKUP('Données patients'!O21,'Echelle CIA'!$A$4:$D$167,4,FALSE),0)</f>
        <v>0</v>
      </c>
      <c r="P7" s="1">
        <f>IFERROR(VLOOKUP('Données patients'!P21,'Echelle CIA'!$A$4:$D$167,4,FALSE),0)</f>
        <v>0</v>
      </c>
      <c r="Q7" s="1">
        <f>IFERROR(VLOOKUP('Données patients'!Q21,'Echelle CIA'!$A$4:$D$167,4,FALSE),0)</f>
        <v>0</v>
      </c>
      <c r="R7" s="1">
        <f>IFERROR(VLOOKUP('Données patients'!R21,'Echelle CIA'!$A$4:$D$167,4,FALSE),0)</f>
        <v>0</v>
      </c>
      <c r="S7" s="1">
        <f>IFERROR(VLOOKUP('Données patients'!S21,'Echelle CIA'!$A$4:$D$167,4,FALSE),0)</f>
        <v>0</v>
      </c>
      <c r="T7" s="1">
        <f>IFERROR(VLOOKUP('Données patients'!T21,'Echelle CIA'!$A$4:$D$167,4,FALSE),0)</f>
        <v>0</v>
      </c>
      <c r="U7" s="1">
        <f>IFERROR(VLOOKUP('Données patients'!U21,'Echelle CIA'!$A$4:$D$167,4,FALSE),0)</f>
        <v>0</v>
      </c>
      <c r="V7" s="1">
        <f>IFERROR(VLOOKUP('Données patients'!V21,'Echelle CIA'!$A$4:$D$167,4,FALSE),0)</f>
        <v>0</v>
      </c>
      <c r="W7" s="1">
        <f>IFERROR(VLOOKUP('Données patients'!W21,'Echelle CIA'!$A$4:$D$167,4,FALSE),0)</f>
        <v>0</v>
      </c>
      <c r="X7" s="1">
        <f>IFERROR(VLOOKUP('Données patients'!X21,'Echelle CIA'!$A$4:$D$167,4,FALSE),0)</f>
        <v>0</v>
      </c>
      <c r="Y7" s="1">
        <f>IFERROR(VLOOKUP('Données patients'!Y21,'Echelle CIA'!$A$4:$D$167,4,FALSE),0)</f>
        <v>0</v>
      </c>
      <c r="Z7" s="1">
        <f>IFERROR(VLOOKUP('Données patients'!Z21,'Echelle CIA'!$A$4:$D$167,4,FALSE),0)</f>
        <v>0</v>
      </c>
      <c r="AA7" s="1">
        <f>IFERROR(VLOOKUP('Données patients'!AA21,'Echelle CIA'!$A$4:$D$167,4,FALSE),0)</f>
        <v>0</v>
      </c>
      <c r="AB7" s="1">
        <f>IFERROR(VLOOKUP('Données patients'!AB21,'Echelle CIA'!$A$4:$D$167,4,FALSE),0)</f>
        <v>0</v>
      </c>
      <c r="AC7" s="1">
        <f>IFERROR(VLOOKUP('Données patients'!AC21,'Echelle CIA'!$A$4:$D$167,4,FALSE),0)</f>
        <v>0</v>
      </c>
      <c r="AD7" s="1">
        <f>IFERROR(VLOOKUP('Données patients'!AD21,'Echelle CIA'!$A$4:$D$167,4,FALSE),0)</f>
        <v>0</v>
      </c>
      <c r="AE7" s="1">
        <f>IFERROR(VLOOKUP('Données patients'!AE21,'Echelle CIA'!$A$4:$D$167,4,FALSE),0)</f>
        <v>0</v>
      </c>
    </row>
    <row r="8" spans="1:31" ht="15.75" x14ac:dyDescent="0.25">
      <c r="A8" s="7" t="s">
        <v>302</v>
      </c>
      <c r="B8" s="1">
        <f>IFERROR(VLOOKUP('Données patients'!B22,'Echelle CIA'!$A$4:$D$167,4,FALSE),0)</f>
        <v>0</v>
      </c>
      <c r="C8" s="1">
        <f>IFERROR(VLOOKUP('Données patients'!C22,'Echelle CIA'!$A$4:$D$167,4,FALSE),0)</f>
        <v>0</v>
      </c>
      <c r="D8" s="1">
        <f>IFERROR(VLOOKUP('Données patients'!D22,'Echelle CIA'!$A$4:$D$167,4,FALSE),0)</f>
        <v>0</v>
      </c>
      <c r="E8" s="1">
        <f>IFERROR(VLOOKUP('Données patients'!E22,'Echelle CIA'!$A$4:$D$167,4,FALSE),0)</f>
        <v>0</v>
      </c>
      <c r="F8" s="1">
        <f>IFERROR(VLOOKUP('Données patients'!F22,'Echelle CIA'!$A$4:$D$167,4,FALSE),0)</f>
        <v>0</v>
      </c>
      <c r="G8" s="1">
        <f>IFERROR(VLOOKUP('Données patients'!G22,'Echelle CIA'!$A$4:$D$167,4,FALSE),0)</f>
        <v>0</v>
      </c>
      <c r="H8" s="1">
        <f>IFERROR(VLOOKUP('Données patients'!H22,'Echelle CIA'!$A$4:$D$167,4,FALSE),0)</f>
        <v>0</v>
      </c>
      <c r="I8" s="1">
        <f>IFERROR(VLOOKUP('Données patients'!I22,'Echelle CIA'!$A$4:$D$167,4,FALSE),0)</f>
        <v>0</v>
      </c>
      <c r="J8" s="1">
        <f>IFERROR(VLOOKUP('Données patients'!J22,'Echelle CIA'!$A$4:$D$167,4,FALSE),0)</f>
        <v>0</v>
      </c>
      <c r="K8" s="1">
        <f>IFERROR(VLOOKUP('Données patients'!K22,'Echelle CIA'!$A$4:$D$167,4,FALSE),0)</f>
        <v>0</v>
      </c>
      <c r="L8" s="1">
        <f>IFERROR(VLOOKUP('Données patients'!L22,'Echelle CIA'!$A$4:$D$167,4,FALSE),0)</f>
        <v>0</v>
      </c>
      <c r="M8" s="1">
        <f>IFERROR(VLOOKUP('Données patients'!M22,'Echelle CIA'!$A$4:$D$167,4,FALSE),0)</f>
        <v>0</v>
      </c>
      <c r="N8" s="1">
        <f>IFERROR(VLOOKUP('Données patients'!N22,'Echelle CIA'!$A$4:$D$167,4,FALSE),0)</f>
        <v>0</v>
      </c>
      <c r="O8" s="1">
        <f>IFERROR(VLOOKUP('Données patients'!O22,'Echelle CIA'!$A$4:$D$167,4,FALSE),0)</f>
        <v>0</v>
      </c>
      <c r="P8" s="1">
        <f>IFERROR(VLOOKUP('Données patients'!P22,'Echelle CIA'!$A$4:$D$167,4,FALSE),0)</f>
        <v>0</v>
      </c>
      <c r="Q8" s="1">
        <f>IFERROR(VLOOKUP('Données patients'!Q22,'Echelle CIA'!$A$4:$D$167,4,FALSE),0)</f>
        <v>0</v>
      </c>
      <c r="R8" s="1">
        <f>IFERROR(VLOOKUP('Données patients'!R22,'Echelle CIA'!$A$4:$D$167,4,FALSE),0)</f>
        <v>0</v>
      </c>
      <c r="S8" s="1">
        <f>IFERROR(VLOOKUP('Données patients'!S22,'Echelle CIA'!$A$4:$D$167,4,FALSE),0)</f>
        <v>0</v>
      </c>
      <c r="T8" s="1">
        <f>IFERROR(VLOOKUP('Données patients'!T22,'Echelle CIA'!$A$4:$D$167,4,FALSE),0)</f>
        <v>0</v>
      </c>
      <c r="U8" s="1">
        <f>IFERROR(VLOOKUP('Données patients'!U22,'Echelle CIA'!$A$4:$D$167,4,FALSE),0)</f>
        <v>0</v>
      </c>
      <c r="V8" s="1">
        <f>IFERROR(VLOOKUP('Données patients'!V22,'Echelle CIA'!$A$4:$D$167,4,FALSE),0)</f>
        <v>0</v>
      </c>
      <c r="W8" s="1">
        <f>IFERROR(VLOOKUP('Données patients'!W22,'Echelle CIA'!$A$4:$D$167,4,FALSE),0)</f>
        <v>0</v>
      </c>
      <c r="X8" s="1">
        <f>IFERROR(VLOOKUP('Données patients'!X22,'Echelle CIA'!$A$4:$D$167,4,FALSE),0)</f>
        <v>0</v>
      </c>
      <c r="Y8" s="1">
        <f>IFERROR(VLOOKUP('Données patients'!Y22,'Echelle CIA'!$A$4:$D$167,4,FALSE),0)</f>
        <v>0</v>
      </c>
      <c r="Z8" s="1">
        <f>IFERROR(VLOOKUP('Données patients'!Z22,'Echelle CIA'!$A$4:$D$167,4,FALSE),0)</f>
        <v>0</v>
      </c>
      <c r="AA8" s="1">
        <f>IFERROR(VLOOKUP('Données patients'!AA22,'Echelle CIA'!$A$4:$D$167,4,FALSE),0)</f>
        <v>0</v>
      </c>
      <c r="AB8" s="1">
        <f>IFERROR(VLOOKUP('Données patients'!AB22,'Echelle CIA'!$A$4:$D$167,4,FALSE),0)</f>
        <v>0</v>
      </c>
      <c r="AC8" s="1">
        <f>IFERROR(VLOOKUP('Données patients'!AC22,'Echelle CIA'!$A$4:$D$167,4,FALSE),0)</f>
        <v>0</v>
      </c>
      <c r="AD8" s="1">
        <f>IFERROR(VLOOKUP('Données patients'!AD22,'Echelle CIA'!$A$4:$D$167,4,FALSE),0)</f>
        <v>0</v>
      </c>
      <c r="AE8" s="1">
        <f>IFERROR(VLOOKUP('Données patients'!AE22,'Echelle CIA'!$A$4:$D$167,4,FALSE),0)</f>
        <v>0</v>
      </c>
    </row>
    <row r="9" spans="1:31" ht="15.75" x14ac:dyDescent="0.25">
      <c r="A9" s="7" t="s">
        <v>303</v>
      </c>
      <c r="B9" s="1">
        <f>IFERROR(VLOOKUP('Données patients'!B23,'Echelle CIA'!$A$4:$D$167,4,FALSE),0)</f>
        <v>0</v>
      </c>
      <c r="C9" s="1">
        <f>IFERROR(VLOOKUP('Données patients'!C23,'Echelle CIA'!$A$4:$D$167,4,FALSE),0)</f>
        <v>0</v>
      </c>
      <c r="D9" s="1">
        <f>IFERROR(VLOOKUP('Données patients'!D23,'Echelle CIA'!$A$4:$D$167,4,FALSE),0)</f>
        <v>0</v>
      </c>
      <c r="E9" s="1">
        <f>IFERROR(VLOOKUP('Données patients'!E23,'Echelle CIA'!$A$4:$D$167,4,FALSE),0)</f>
        <v>0</v>
      </c>
      <c r="F9" s="1">
        <f>IFERROR(VLOOKUP('Données patients'!F23,'Echelle CIA'!$A$4:$D$167,4,FALSE),0)</f>
        <v>0</v>
      </c>
      <c r="G9" s="1">
        <f>IFERROR(VLOOKUP('Données patients'!G23,'Echelle CIA'!$A$4:$D$167,4,FALSE),0)</f>
        <v>0</v>
      </c>
      <c r="H9" s="1">
        <f>IFERROR(VLOOKUP('Données patients'!H23,'Echelle CIA'!$A$4:$D$167,4,FALSE),0)</f>
        <v>0</v>
      </c>
      <c r="I9" s="1">
        <f>IFERROR(VLOOKUP('Données patients'!I23,'Echelle CIA'!$A$4:$D$167,4,FALSE),0)</f>
        <v>0</v>
      </c>
      <c r="J9" s="1">
        <f>IFERROR(VLOOKUP('Données patients'!J23,'Echelle CIA'!$A$4:$D$167,4,FALSE),0)</f>
        <v>0</v>
      </c>
      <c r="K9" s="1">
        <f>IFERROR(VLOOKUP('Données patients'!K23,'Echelle CIA'!$A$4:$D$167,4,FALSE),0)</f>
        <v>0</v>
      </c>
      <c r="L9" s="1">
        <f>IFERROR(VLOOKUP('Données patients'!L23,'Echelle CIA'!$A$4:$D$167,4,FALSE),0)</f>
        <v>0</v>
      </c>
      <c r="M9" s="1">
        <f>IFERROR(VLOOKUP('Données patients'!M23,'Echelle CIA'!$A$4:$D$167,4,FALSE),0)</f>
        <v>0</v>
      </c>
      <c r="N9" s="1">
        <f>IFERROR(VLOOKUP('Données patients'!N23,'Echelle CIA'!$A$4:$D$167,4,FALSE),0)</f>
        <v>0</v>
      </c>
      <c r="O9" s="1">
        <f>IFERROR(VLOOKUP('Données patients'!O23,'Echelle CIA'!$A$4:$D$167,4,FALSE),0)</f>
        <v>0</v>
      </c>
      <c r="P9" s="1">
        <f>IFERROR(VLOOKUP('Données patients'!P23,'Echelle CIA'!$A$4:$D$167,4,FALSE),0)</f>
        <v>0</v>
      </c>
      <c r="Q9" s="1">
        <f>IFERROR(VLOOKUP('Données patients'!Q23,'Echelle CIA'!$A$4:$D$167,4,FALSE),0)</f>
        <v>0</v>
      </c>
      <c r="R9" s="1">
        <f>IFERROR(VLOOKUP('Données patients'!R23,'Echelle CIA'!$A$4:$D$167,4,FALSE),0)</f>
        <v>0</v>
      </c>
      <c r="S9" s="1">
        <f>IFERROR(VLOOKUP('Données patients'!S23,'Echelle CIA'!$A$4:$D$167,4,FALSE),0)</f>
        <v>0</v>
      </c>
      <c r="T9" s="1">
        <f>IFERROR(VLOOKUP('Données patients'!T23,'Echelle CIA'!$A$4:$D$167,4,FALSE),0)</f>
        <v>0</v>
      </c>
      <c r="U9" s="1">
        <f>IFERROR(VLOOKUP('Données patients'!U23,'Echelle CIA'!$A$4:$D$167,4,FALSE),0)</f>
        <v>0</v>
      </c>
      <c r="V9" s="1">
        <f>IFERROR(VLOOKUP('Données patients'!V23,'Echelle CIA'!$A$4:$D$167,4,FALSE),0)</f>
        <v>0</v>
      </c>
      <c r="W9" s="1">
        <f>IFERROR(VLOOKUP('Données patients'!W23,'Echelle CIA'!$A$4:$D$167,4,FALSE),0)</f>
        <v>0</v>
      </c>
      <c r="X9" s="1">
        <f>IFERROR(VLOOKUP('Données patients'!X23,'Echelle CIA'!$A$4:$D$167,4,FALSE),0)</f>
        <v>0</v>
      </c>
      <c r="Y9" s="1">
        <f>IFERROR(VLOOKUP('Données patients'!Y23,'Echelle CIA'!$A$4:$D$167,4,FALSE),0)</f>
        <v>0</v>
      </c>
      <c r="Z9" s="1">
        <f>IFERROR(VLOOKUP('Données patients'!Z23,'Echelle CIA'!$A$4:$D$167,4,FALSE),0)</f>
        <v>0</v>
      </c>
      <c r="AA9" s="1">
        <f>IFERROR(VLOOKUP('Données patients'!AA23,'Echelle CIA'!$A$4:$D$167,4,FALSE),0)</f>
        <v>0</v>
      </c>
      <c r="AB9" s="1">
        <f>IFERROR(VLOOKUP('Données patients'!AB23,'Echelle CIA'!$A$4:$D$167,4,FALSE),0)</f>
        <v>0</v>
      </c>
      <c r="AC9" s="1">
        <f>IFERROR(VLOOKUP('Données patients'!AC23,'Echelle CIA'!$A$4:$D$167,4,FALSE),0)</f>
        <v>0</v>
      </c>
      <c r="AD9" s="1">
        <f>IFERROR(VLOOKUP('Données patients'!AD23,'Echelle CIA'!$A$4:$D$167,4,FALSE),0)</f>
        <v>0</v>
      </c>
      <c r="AE9" s="1">
        <f>IFERROR(VLOOKUP('Données patients'!AE23,'Echelle CIA'!$A$4:$D$167,4,FALSE),0)</f>
        <v>0</v>
      </c>
    </row>
    <row r="10" spans="1:31" ht="15.75" x14ac:dyDescent="0.25">
      <c r="A10" s="7" t="s">
        <v>304</v>
      </c>
      <c r="B10" s="1">
        <f>IFERROR(VLOOKUP('Données patients'!B24,'Echelle CIA'!$A$4:$D$167,4,FALSE),0)</f>
        <v>0</v>
      </c>
      <c r="C10" s="1">
        <f>IFERROR(VLOOKUP('Données patients'!C24,'Echelle CIA'!$A$4:$D$167,4,FALSE),0)</f>
        <v>0</v>
      </c>
      <c r="D10" s="1">
        <f>IFERROR(VLOOKUP('Données patients'!D24,'Echelle CIA'!$A$4:$D$167,4,FALSE),0)</f>
        <v>0</v>
      </c>
      <c r="E10" s="1">
        <f>IFERROR(VLOOKUP('Données patients'!E24,'Echelle CIA'!$A$4:$D$167,4,FALSE),0)</f>
        <v>0</v>
      </c>
      <c r="F10" s="1">
        <f>IFERROR(VLOOKUP('Données patients'!F24,'Echelle CIA'!$A$4:$D$167,4,FALSE),0)</f>
        <v>0</v>
      </c>
      <c r="G10" s="1">
        <f>IFERROR(VLOOKUP('Données patients'!G24,'Echelle CIA'!$A$4:$D$167,4,FALSE),0)</f>
        <v>0</v>
      </c>
      <c r="H10" s="1">
        <f>IFERROR(VLOOKUP('Données patients'!H24,'Echelle CIA'!$A$4:$D$167,4,FALSE),0)</f>
        <v>0</v>
      </c>
      <c r="I10" s="1">
        <f>IFERROR(VLOOKUP('Données patients'!I24,'Echelle CIA'!$A$4:$D$167,4,FALSE),0)</f>
        <v>0</v>
      </c>
      <c r="J10" s="1">
        <f>IFERROR(VLOOKUP('Données patients'!J24,'Echelle CIA'!$A$4:$D$167,4,FALSE),0)</f>
        <v>0</v>
      </c>
      <c r="K10" s="1">
        <f>IFERROR(VLOOKUP('Données patients'!K24,'Echelle CIA'!$A$4:$D$167,4,FALSE),0)</f>
        <v>0</v>
      </c>
      <c r="L10" s="1">
        <f>IFERROR(VLOOKUP('Données patients'!L24,'Echelle CIA'!$A$4:$D$167,4,FALSE),0)</f>
        <v>0</v>
      </c>
      <c r="M10" s="1">
        <f>IFERROR(VLOOKUP('Données patients'!M24,'Echelle CIA'!$A$4:$D$167,4,FALSE),0)</f>
        <v>0</v>
      </c>
      <c r="N10" s="1">
        <f>IFERROR(VLOOKUP('Données patients'!N24,'Echelle CIA'!$A$4:$D$167,4,FALSE),0)</f>
        <v>0</v>
      </c>
      <c r="O10" s="1">
        <f>IFERROR(VLOOKUP('Données patients'!O24,'Echelle CIA'!$A$4:$D$167,4,FALSE),0)</f>
        <v>0</v>
      </c>
      <c r="P10" s="1">
        <f>IFERROR(VLOOKUP('Données patients'!P24,'Echelle CIA'!$A$4:$D$167,4,FALSE),0)</f>
        <v>0</v>
      </c>
      <c r="Q10" s="1">
        <f>IFERROR(VLOOKUP('Données patients'!Q24,'Echelle CIA'!$A$4:$D$167,4,FALSE),0)</f>
        <v>0</v>
      </c>
      <c r="R10" s="1">
        <f>IFERROR(VLOOKUP('Données patients'!R24,'Echelle CIA'!$A$4:$D$167,4,FALSE),0)</f>
        <v>0</v>
      </c>
      <c r="S10" s="1">
        <f>IFERROR(VLOOKUP('Données patients'!S24,'Echelle CIA'!$A$4:$D$167,4,FALSE),0)</f>
        <v>0</v>
      </c>
      <c r="T10" s="1">
        <f>IFERROR(VLOOKUP('Données patients'!T24,'Echelle CIA'!$A$4:$D$167,4,FALSE),0)</f>
        <v>0</v>
      </c>
      <c r="U10" s="1">
        <f>IFERROR(VLOOKUP('Données patients'!U24,'Echelle CIA'!$A$4:$D$167,4,FALSE),0)</f>
        <v>0</v>
      </c>
      <c r="V10" s="1">
        <f>IFERROR(VLOOKUP('Données patients'!V24,'Echelle CIA'!$A$4:$D$167,4,FALSE),0)</f>
        <v>0</v>
      </c>
      <c r="W10" s="1">
        <f>IFERROR(VLOOKUP('Données patients'!W24,'Echelle CIA'!$A$4:$D$167,4,FALSE),0)</f>
        <v>0</v>
      </c>
      <c r="X10" s="1">
        <f>IFERROR(VLOOKUP('Données patients'!X24,'Echelle CIA'!$A$4:$D$167,4,FALSE),0)</f>
        <v>0</v>
      </c>
      <c r="Y10" s="1">
        <f>IFERROR(VLOOKUP('Données patients'!Y24,'Echelle CIA'!$A$4:$D$167,4,FALSE),0)</f>
        <v>0</v>
      </c>
      <c r="Z10" s="1">
        <f>IFERROR(VLOOKUP('Données patients'!Z24,'Echelle CIA'!$A$4:$D$167,4,FALSE),0)</f>
        <v>0</v>
      </c>
      <c r="AA10" s="1">
        <f>IFERROR(VLOOKUP('Données patients'!AA24,'Echelle CIA'!$A$4:$D$167,4,FALSE),0)</f>
        <v>0</v>
      </c>
      <c r="AB10" s="1">
        <f>IFERROR(VLOOKUP('Données patients'!AB24,'Echelle CIA'!$A$4:$D$167,4,FALSE),0)</f>
        <v>0</v>
      </c>
      <c r="AC10" s="1">
        <f>IFERROR(VLOOKUP('Données patients'!AC24,'Echelle CIA'!$A$4:$D$167,4,FALSE),0)</f>
        <v>0</v>
      </c>
      <c r="AD10" s="1">
        <f>IFERROR(VLOOKUP('Données patients'!AD24,'Echelle CIA'!$A$4:$D$167,4,FALSE),0)</f>
        <v>0</v>
      </c>
      <c r="AE10" s="1">
        <f>IFERROR(VLOOKUP('Données patients'!AE24,'Echelle CIA'!$A$4:$D$167,4,FALSE),0)</f>
        <v>0</v>
      </c>
    </row>
    <row r="11" spans="1:31" ht="15.75" x14ac:dyDescent="0.25">
      <c r="A11" s="7" t="s">
        <v>305</v>
      </c>
      <c r="B11" s="1">
        <f>IFERROR(VLOOKUP('Données patients'!B25,'Echelle CIA'!$A$4:$D$167,4,FALSE),0)</f>
        <v>0</v>
      </c>
      <c r="C11" s="1">
        <f>IFERROR(VLOOKUP('Données patients'!C25,'Echelle CIA'!$A$4:$D$167,4,FALSE),0)</f>
        <v>0</v>
      </c>
      <c r="D11" s="1">
        <f>IFERROR(VLOOKUP('Données patients'!D25,'Echelle CIA'!$A$4:$D$167,4,FALSE),0)</f>
        <v>0</v>
      </c>
      <c r="E11" s="1">
        <f>IFERROR(VLOOKUP('Données patients'!E25,'Echelle CIA'!$A$4:$D$167,4,FALSE),0)</f>
        <v>0</v>
      </c>
      <c r="F11" s="1">
        <f>IFERROR(VLOOKUP('Données patients'!F25,'Echelle CIA'!$A$4:$D$167,4,FALSE),0)</f>
        <v>0</v>
      </c>
      <c r="G11" s="1">
        <f>IFERROR(VLOOKUP('Données patients'!G25,'Echelle CIA'!$A$4:$D$167,4,FALSE),0)</f>
        <v>0</v>
      </c>
      <c r="H11" s="1">
        <f>IFERROR(VLOOKUP('Données patients'!H25,'Echelle CIA'!$A$4:$D$167,4,FALSE),0)</f>
        <v>0</v>
      </c>
      <c r="I11" s="1">
        <f>IFERROR(VLOOKUP('Données patients'!I25,'Echelle CIA'!$A$4:$D$167,4,FALSE),0)</f>
        <v>0</v>
      </c>
      <c r="J11" s="1">
        <f>IFERROR(VLOOKUP('Données patients'!J25,'Echelle CIA'!$A$4:$D$167,4,FALSE),0)</f>
        <v>0</v>
      </c>
      <c r="K11" s="1">
        <f>IFERROR(VLOOKUP('Données patients'!K25,'Echelle CIA'!$A$4:$D$167,4,FALSE),0)</f>
        <v>0</v>
      </c>
      <c r="L11" s="1">
        <f>IFERROR(VLOOKUP('Données patients'!L25,'Echelle CIA'!$A$4:$D$167,4,FALSE),0)</f>
        <v>0</v>
      </c>
      <c r="M11" s="1">
        <f>IFERROR(VLOOKUP('Données patients'!M25,'Echelle CIA'!$A$4:$D$167,4,FALSE),0)</f>
        <v>0</v>
      </c>
      <c r="N11" s="1">
        <f>IFERROR(VLOOKUP('Données patients'!N25,'Echelle CIA'!$A$4:$D$167,4,FALSE),0)</f>
        <v>0</v>
      </c>
      <c r="O11" s="1">
        <f>IFERROR(VLOOKUP('Données patients'!O25,'Echelle CIA'!$A$4:$D$167,4,FALSE),0)</f>
        <v>0</v>
      </c>
      <c r="P11" s="1">
        <f>IFERROR(VLOOKUP('Données patients'!P25,'Echelle CIA'!$A$4:$D$167,4,FALSE),0)</f>
        <v>0</v>
      </c>
      <c r="Q11" s="1">
        <f>IFERROR(VLOOKUP('Données patients'!Q25,'Echelle CIA'!$A$4:$D$167,4,FALSE),0)</f>
        <v>0</v>
      </c>
      <c r="R11" s="1">
        <f>IFERROR(VLOOKUP('Données patients'!R25,'Echelle CIA'!$A$4:$D$167,4,FALSE),0)</f>
        <v>0</v>
      </c>
      <c r="S11" s="1">
        <f>IFERROR(VLOOKUP('Données patients'!S25,'Echelle CIA'!$A$4:$D$167,4,FALSE),0)</f>
        <v>0</v>
      </c>
      <c r="T11" s="1">
        <f>IFERROR(VLOOKUP('Données patients'!T25,'Echelle CIA'!$A$4:$D$167,4,FALSE),0)</f>
        <v>0</v>
      </c>
      <c r="U11" s="1">
        <f>IFERROR(VLOOKUP('Données patients'!U25,'Echelle CIA'!$A$4:$D$167,4,FALSE),0)</f>
        <v>0</v>
      </c>
      <c r="V11" s="1">
        <f>IFERROR(VLOOKUP('Données patients'!V25,'Echelle CIA'!$A$4:$D$167,4,FALSE),0)</f>
        <v>0</v>
      </c>
      <c r="W11" s="1">
        <f>IFERROR(VLOOKUP('Données patients'!W25,'Echelle CIA'!$A$4:$D$167,4,FALSE),0)</f>
        <v>0</v>
      </c>
      <c r="X11" s="1">
        <f>IFERROR(VLOOKUP('Données patients'!X25,'Echelle CIA'!$A$4:$D$167,4,FALSE),0)</f>
        <v>0</v>
      </c>
      <c r="Y11" s="1">
        <f>IFERROR(VLOOKUP('Données patients'!Y25,'Echelle CIA'!$A$4:$D$167,4,FALSE),0)</f>
        <v>0</v>
      </c>
      <c r="Z11" s="1">
        <f>IFERROR(VLOOKUP('Données patients'!Z25,'Echelle CIA'!$A$4:$D$167,4,FALSE),0)</f>
        <v>0</v>
      </c>
      <c r="AA11" s="1">
        <f>IFERROR(VLOOKUP('Données patients'!AA25,'Echelle CIA'!$A$4:$D$167,4,FALSE),0)</f>
        <v>0</v>
      </c>
      <c r="AB11" s="1">
        <f>IFERROR(VLOOKUP('Données patients'!AB25,'Echelle CIA'!$A$4:$D$167,4,FALSE),0)</f>
        <v>0</v>
      </c>
      <c r="AC11" s="1">
        <f>IFERROR(VLOOKUP('Données patients'!AC25,'Echelle CIA'!$A$4:$D$167,4,FALSE),0)</f>
        <v>0</v>
      </c>
      <c r="AD11" s="1">
        <f>IFERROR(VLOOKUP('Données patients'!AD25,'Echelle CIA'!$A$4:$D$167,4,FALSE),0)</f>
        <v>0</v>
      </c>
      <c r="AE11" s="1">
        <f>IFERROR(VLOOKUP('Données patients'!AE25,'Echelle CIA'!$A$4:$D$167,4,FALSE),0)</f>
        <v>0</v>
      </c>
    </row>
    <row r="12" spans="1:31" ht="15.75" x14ac:dyDescent="0.25">
      <c r="A12" s="7" t="s">
        <v>306</v>
      </c>
      <c r="B12" s="1">
        <f>IFERROR(VLOOKUP('Données patients'!B26,'Echelle CIA'!$A$4:$D$167,4,FALSE),0)</f>
        <v>0</v>
      </c>
      <c r="C12" s="1">
        <f>IFERROR(VLOOKUP('Données patients'!C26,'Echelle CIA'!$A$4:$D$167,4,FALSE),0)</f>
        <v>0</v>
      </c>
      <c r="D12" s="1">
        <f>IFERROR(VLOOKUP('Données patients'!D26,'Echelle CIA'!$A$4:$D$167,4,FALSE),0)</f>
        <v>0</v>
      </c>
      <c r="E12" s="1">
        <f>IFERROR(VLOOKUP('Données patients'!E26,'Echelle CIA'!$A$4:$D$167,4,FALSE),0)</f>
        <v>0</v>
      </c>
      <c r="F12" s="1">
        <f>IFERROR(VLOOKUP('Données patients'!F26,'Echelle CIA'!$A$4:$D$167,4,FALSE),0)</f>
        <v>0</v>
      </c>
      <c r="G12" s="1">
        <f>IFERROR(VLOOKUP('Données patients'!G26,'Echelle CIA'!$A$4:$D$167,4,FALSE),0)</f>
        <v>0</v>
      </c>
      <c r="H12" s="1">
        <f>IFERROR(VLOOKUP('Données patients'!H26,'Echelle CIA'!$A$4:$D$167,4,FALSE),0)</f>
        <v>0</v>
      </c>
      <c r="I12" s="1">
        <f>IFERROR(VLOOKUP('Données patients'!I26,'Echelle CIA'!$A$4:$D$167,4,FALSE),0)</f>
        <v>0</v>
      </c>
      <c r="J12" s="1">
        <f>IFERROR(VLOOKUP('Données patients'!J26,'Echelle CIA'!$A$4:$D$167,4,FALSE),0)</f>
        <v>0</v>
      </c>
      <c r="K12" s="1">
        <f>IFERROR(VLOOKUP('Données patients'!K26,'Echelle CIA'!$A$4:$D$167,4,FALSE),0)</f>
        <v>0</v>
      </c>
      <c r="L12" s="1">
        <f>IFERROR(VLOOKUP('Données patients'!L26,'Echelle CIA'!$A$4:$D$167,4,FALSE),0)</f>
        <v>0</v>
      </c>
      <c r="M12" s="1">
        <f>IFERROR(VLOOKUP('Données patients'!M26,'Echelle CIA'!$A$4:$D$167,4,FALSE),0)</f>
        <v>0</v>
      </c>
      <c r="N12" s="1">
        <f>IFERROR(VLOOKUP('Données patients'!N26,'Echelle CIA'!$A$4:$D$167,4,FALSE),0)</f>
        <v>0</v>
      </c>
      <c r="O12" s="1">
        <f>IFERROR(VLOOKUP('Données patients'!O26,'Echelle CIA'!$A$4:$D$167,4,FALSE),0)</f>
        <v>0</v>
      </c>
      <c r="P12" s="1">
        <f>IFERROR(VLOOKUP('Données patients'!P26,'Echelle CIA'!$A$4:$D$167,4,FALSE),0)</f>
        <v>0</v>
      </c>
      <c r="Q12" s="1">
        <f>IFERROR(VLOOKUP('Données patients'!Q26,'Echelle CIA'!$A$4:$D$167,4,FALSE),0)</f>
        <v>0</v>
      </c>
      <c r="R12" s="1">
        <f>IFERROR(VLOOKUP('Données patients'!R26,'Echelle CIA'!$A$4:$D$167,4,FALSE),0)</f>
        <v>0</v>
      </c>
      <c r="S12" s="1">
        <f>IFERROR(VLOOKUP('Données patients'!S26,'Echelle CIA'!$A$4:$D$167,4,FALSE),0)</f>
        <v>0</v>
      </c>
      <c r="T12" s="1">
        <f>IFERROR(VLOOKUP('Données patients'!T26,'Echelle CIA'!$A$4:$D$167,4,FALSE),0)</f>
        <v>0</v>
      </c>
      <c r="U12" s="1">
        <f>IFERROR(VLOOKUP('Données patients'!U26,'Echelle CIA'!$A$4:$D$167,4,FALSE),0)</f>
        <v>0</v>
      </c>
      <c r="V12" s="1">
        <f>IFERROR(VLOOKUP('Données patients'!V26,'Echelle CIA'!$A$4:$D$167,4,FALSE),0)</f>
        <v>0</v>
      </c>
      <c r="W12" s="1">
        <f>IFERROR(VLOOKUP('Données patients'!W26,'Echelle CIA'!$A$4:$D$167,4,FALSE),0)</f>
        <v>0</v>
      </c>
      <c r="X12" s="1">
        <f>IFERROR(VLOOKUP('Données patients'!X26,'Echelle CIA'!$A$4:$D$167,4,FALSE),0)</f>
        <v>0</v>
      </c>
      <c r="Y12" s="1">
        <f>IFERROR(VLOOKUP('Données patients'!Y26,'Echelle CIA'!$A$4:$D$167,4,FALSE),0)</f>
        <v>0</v>
      </c>
      <c r="Z12" s="1">
        <f>IFERROR(VLOOKUP('Données patients'!Z26,'Echelle CIA'!$A$4:$D$167,4,FALSE),0)</f>
        <v>0</v>
      </c>
      <c r="AA12" s="1">
        <f>IFERROR(VLOOKUP('Données patients'!AA26,'Echelle CIA'!$A$4:$D$167,4,FALSE),0)</f>
        <v>0</v>
      </c>
      <c r="AB12" s="1">
        <f>IFERROR(VLOOKUP('Données patients'!AB26,'Echelle CIA'!$A$4:$D$167,4,FALSE),0)</f>
        <v>0</v>
      </c>
      <c r="AC12" s="1">
        <f>IFERROR(VLOOKUP('Données patients'!AC26,'Echelle CIA'!$A$4:$D$167,4,FALSE),0)</f>
        <v>0</v>
      </c>
      <c r="AD12" s="1">
        <f>IFERROR(VLOOKUP('Données patients'!AD26,'Echelle CIA'!$A$4:$D$167,4,FALSE),0)</f>
        <v>0</v>
      </c>
      <c r="AE12" s="1">
        <f>IFERROR(VLOOKUP('Données patients'!AE26,'Echelle CIA'!$A$4:$D$167,4,FALSE),0)</f>
        <v>0</v>
      </c>
    </row>
    <row r="13" spans="1:31" ht="15.75" x14ac:dyDescent="0.25">
      <c r="A13" s="7" t="s">
        <v>307</v>
      </c>
      <c r="B13" s="1">
        <f>IFERROR(VLOOKUP('Données patients'!B27,'Echelle CIA'!$A$4:$D$167,4,FALSE),0)</f>
        <v>0</v>
      </c>
      <c r="C13" s="1">
        <f>IFERROR(VLOOKUP('Données patients'!C27,'Echelle CIA'!$A$4:$D$167,4,FALSE),0)</f>
        <v>0</v>
      </c>
      <c r="D13" s="1">
        <f>IFERROR(VLOOKUP('Données patients'!D27,'Echelle CIA'!$A$4:$D$167,4,FALSE),0)</f>
        <v>0</v>
      </c>
      <c r="E13" s="1">
        <f>IFERROR(VLOOKUP('Données patients'!E27,'Echelle CIA'!$A$4:$D$167,4,FALSE),0)</f>
        <v>0</v>
      </c>
      <c r="F13" s="1">
        <f>IFERROR(VLOOKUP('Données patients'!F27,'Echelle CIA'!$A$4:$D$167,4,FALSE),0)</f>
        <v>0</v>
      </c>
      <c r="G13" s="1">
        <f>IFERROR(VLOOKUP('Données patients'!G27,'Echelle CIA'!$A$4:$D$167,4,FALSE),0)</f>
        <v>0</v>
      </c>
      <c r="H13" s="1">
        <f>IFERROR(VLOOKUP('Données patients'!H27,'Echelle CIA'!$A$4:$D$167,4,FALSE),0)</f>
        <v>0</v>
      </c>
      <c r="I13" s="1">
        <f>IFERROR(VLOOKUP('Données patients'!I27,'Echelle CIA'!$A$4:$D$167,4,FALSE),0)</f>
        <v>0</v>
      </c>
      <c r="J13" s="1">
        <f>IFERROR(VLOOKUP('Données patients'!J27,'Echelle CIA'!$A$4:$D$167,4,FALSE),0)</f>
        <v>0</v>
      </c>
      <c r="K13" s="1">
        <f>IFERROR(VLOOKUP('Données patients'!K27,'Echelle CIA'!$A$4:$D$167,4,FALSE),0)</f>
        <v>0</v>
      </c>
      <c r="L13" s="1">
        <f>IFERROR(VLOOKUP('Données patients'!L27,'Echelle CIA'!$A$4:$D$167,4,FALSE),0)</f>
        <v>0</v>
      </c>
      <c r="M13" s="1">
        <f>IFERROR(VLOOKUP('Données patients'!M27,'Echelle CIA'!$A$4:$D$167,4,FALSE),0)</f>
        <v>0</v>
      </c>
      <c r="N13" s="1">
        <f>IFERROR(VLOOKUP('Données patients'!N27,'Echelle CIA'!$A$4:$D$167,4,FALSE),0)</f>
        <v>0</v>
      </c>
      <c r="O13" s="1">
        <f>IFERROR(VLOOKUP('Données patients'!O27,'Echelle CIA'!$A$4:$D$167,4,FALSE),0)</f>
        <v>0</v>
      </c>
      <c r="P13" s="1">
        <f>IFERROR(VLOOKUP('Données patients'!P27,'Echelle CIA'!$A$4:$D$167,4,FALSE),0)</f>
        <v>0</v>
      </c>
      <c r="Q13" s="1">
        <f>IFERROR(VLOOKUP('Données patients'!Q27,'Echelle CIA'!$A$4:$D$167,4,FALSE),0)</f>
        <v>0</v>
      </c>
      <c r="R13" s="1">
        <f>IFERROR(VLOOKUP('Données patients'!R27,'Echelle CIA'!$A$4:$D$167,4,FALSE),0)</f>
        <v>0</v>
      </c>
      <c r="S13" s="1">
        <f>IFERROR(VLOOKUP('Données patients'!S27,'Echelle CIA'!$A$4:$D$167,4,FALSE),0)</f>
        <v>0</v>
      </c>
      <c r="T13" s="1">
        <f>IFERROR(VLOOKUP('Données patients'!T27,'Echelle CIA'!$A$4:$D$167,4,FALSE),0)</f>
        <v>0</v>
      </c>
      <c r="U13" s="1">
        <f>IFERROR(VLOOKUP('Données patients'!U27,'Echelle CIA'!$A$4:$D$167,4,FALSE),0)</f>
        <v>0</v>
      </c>
      <c r="V13" s="1">
        <f>IFERROR(VLOOKUP('Données patients'!V27,'Echelle CIA'!$A$4:$D$167,4,FALSE),0)</f>
        <v>0</v>
      </c>
      <c r="W13" s="1">
        <f>IFERROR(VLOOKUP('Données patients'!W27,'Echelle CIA'!$A$4:$D$167,4,FALSE),0)</f>
        <v>0</v>
      </c>
      <c r="X13" s="1">
        <f>IFERROR(VLOOKUP('Données patients'!X27,'Echelle CIA'!$A$4:$D$167,4,FALSE),0)</f>
        <v>0</v>
      </c>
      <c r="Y13" s="1">
        <f>IFERROR(VLOOKUP('Données patients'!Y27,'Echelle CIA'!$A$4:$D$167,4,FALSE),0)</f>
        <v>0</v>
      </c>
      <c r="Z13" s="1">
        <f>IFERROR(VLOOKUP('Données patients'!Z27,'Echelle CIA'!$A$4:$D$167,4,FALSE),0)</f>
        <v>0</v>
      </c>
      <c r="AA13" s="1">
        <f>IFERROR(VLOOKUP('Données patients'!AA27,'Echelle CIA'!$A$4:$D$167,4,FALSE),0)</f>
        <v>0</v>
      </c>
      <c r="AB13" s="1">
        <f>IFERROR(VLOOKUP('Données patients'!AB27,'Echelle CIA'!$A$4:$D$167,4,FALSE),0)</f>
        <v>0</v>
      </c>
      <c r="AC13" s="1">
        <f>IFERROR(VLOOKUP('Données patients'!AC27,'Echelle CIA'!$A$4:$D$167,4,FALSE),0)</f>
        <v>0</v>
      </c>
      <c r="AD13" s="1">
        <f>IFERROR(VLOOKUP('Données patients'!AD27,'Echelle CIA'!$A$4:$D$167,4,FALSE),0)</f>
        <v>0</v>
      </c>
      <c r="AE13" s="1">
        <f>IFERROR(VLOOKUP('Données patients'!AE27,'Echelle CIA'!$A$4:$D$167,4,FALSE),0)</f>
        <v>0</v>
      </c>
    </row>
    <row r="14" spans="1:31" ht="15.75" x14ac:dyDescent="0.25">
      <c r="A14" s="7" t="s">
        <v>308</v>
      </c>
      <c r="B14" s="1">
        <f>IFERROR(VLOOKUP('Données patients'!B28,'Echelle CIA'!$A$4:$D$167,4,FALSE),0)</f>
        <v>0</v>
      </c>
      <c r="C14" s="1">
        <f>IFERROR(VLOOKUP('Données patients'!C28,'Echelle CIA'!$A$4:$D$167,4,FALSE),0)</f>
        <v>0</v>
      </c>
      <c r="D14" s="1">
        <f>IFERROR(VLOOKUP('Données patients'!D28,'Echelle CIA'!$A$4:$D$167,4,FALSE),0)</f>
        <v>0</v>
      </c>
      <c r="E14" s="1">
        <f>IFERROR(VLOOKUP('Données patients'!E28,'Echelle CIA'!$A$4:$D$167,4,FALSE),0)</f>
        <v>0</v>
      </c>
      <c r="F14" s="1">
        <f>IFERROR(VLOOKUP('Données patients'!F28,'Echelle CIA'!$A$4:$D$167,4,FALSE),0)</f>
        <v>0</v>
      </c>
      <c r="G14" s="1">
        <f>IFERROR(VLOOKUP('Données patients'!G28,'Echelle CIA'!$A$4:$D$167,4,FALSE),0)</f>
        <v>0</v>
      </c>
      <c r="H14" s="1">
        <f>IFERROR(VLOOKUP('Données patients'!H28,'Echelle CIA'!$A$4:$D$167,4,FALSE),0)</f>
        <v>0</v>
      </c>
      <c r="I14" s="1">
        <f>IFERROR(VLOOKUP('Données patients'!I28,'Echelle CIA'!$A$4:$D$167,4,FALSE),0)</f>
        <v>0</v>
      </c>
      <c r="J14" s="1">
        <f>IFERROR(VLOOKUP('Données patients'!J28,'Echelle CIA'!$A$4:$D$167,4,FALSE),0)</f>
        <v>0</v>
      </c>
      <c r="K14" s="1">
        <f>IFERROR(VLOOKUP('Données patients'!K28,'Echelle CIA'!$A$4:$D$167,4,FALSE),0)</f>
        <v>0</v>
      </c>
      <c r="L14" s="1">
        <f>IFERROR(VLOOKUP('Données patients'!L28,'Echelle CIA'!$A$4:$D$167,4,FALSE),0)</f>
        <v>0</v>
      </c>
      <c r="M14" s="1">
        <f>IFERROR(VLOOKUP('Données patients'!M28,'Echelle CIA'!$A$4:$D$167,4,FALSE),0)</f>
        <v>0</v>
      </c>
      <c r="N14" s="1">
        <f>IFERROR(VLOOKUP('Données patients'!N28,'Echelle CIA'!$A$4:$D$167,4,FALSE),0)</f>
        <v>0</v>
      </c>
      <c r="O14" s="1">
        <f>IFERROR(VLOOKUP('Données patients'!O28,'Echelle CIA'!$A$4:$D$167,4,FALSE),0)</f>
        <v>0</v>
      </c>
      <c r="P14" s="1">
        <f>IFERROR(VLOOKUP('Données patients'!P28,'Echelle CIA'!$A$4:$D$167,4,FALSE),0)</f>
        <v>0</v>
      </c>
      <c r="Q14" s="1">
        <f>IFERROR(VLOOKUP('Données patients'!Q28,'Echelle CIA'!$A$4:$D$167,4,FALSE),0)</f>
        <v>0</v>
      </c>
      <c r="R14" s="1">
        <f>IFERROR(VLOOKUP('Données patients'!R28,'Echelle CIA'!$A$4:$D$167,4,FALSE),0)</f>
        <v>0</v>
      </c>
      <c r="S14" s="1">
        <f>IFERROR(VLOOKUP('Données patients'!S28,'Echelle CIA'!$A$4:$D$167,4,FALSE),0)</f>
        <v>0</v>
      </c>
      <c r="T14" s="1">
        <f>IFERROR(VLOOKUP('Données patients'!T28,'Echelle CIA'!$A$4:$D$167,4,FALSE),0)</f>
        <v>0</v>
      </c>
      <c r="U14" s="1">
        <f>IFERROR(VLOOKUP('Données patients'!U28,'Echelle CIA'!$A$4:$D$167,4,FALSE),0)</f>
        <v>0</v>
      </c>
      <c r="V14" s="1">
        <f>IFERROR(VLOOKUP('Données patients'!V28,'Echelle CIA'!$A$4:$D$167,4,FALSE),0)</f>
        <v>0</v>
      </c>
      <c r="W14" s="1">
        <f>IFERROR(VLOOKUP('Données patients'!W28,'Echelle CIA'!$A$4:$D$167,4,FALSE),0)</f>
        <v>0</v>
      </c>
      <c r="X14" s="1">
        <f>IFERROR(VLOOKUP('Données patients'!X28,'Echelle CIA'!$A$4:$D$167,4,FALSE),0)</f>
        <v>0</v>
      </c>
      <c r="Y14" s="1">
        <f>IFERROR(VLOOKUP('Données patients'!Y28,'Echelle CIA'!$A$4:$D$167,4,FALSE),0)</f>
        <v>0</v>
      </c>
      <c r="Z14" s="1">
        <f>IFERROR(VLOOKUP('Données patients'!Z28,'Echelle CIA'!$A$4:$D$167,4,FALSE),0)</f>
        <v>0</v>
      </c>
      <c r="AA14" s="1">
        <f>IFERROR(VLOOKUP('Données patients'!AA28,'Echelle CIA'!$A$4:$D$167,4,FALSE),0)</f>
        <v>0</v>
      </c>
      <c r="AB14" s="1">
        <f>IFERROR(VLOOKUP('Données patients'!AB28,'Echelle CIA'!$A$4:$D$167,4,FALSE),0)</f>
        <v>0</v>
      </c>
      <c r="AC14" s="1">
        <f>IFERROR(VLOOKUP('Données patients'!AC28,'Echelle CIA'!$A$4:$D$167,4,FALSE),0)</f>
        <v>0</v>
      </c>
      <c r="AD14" s="1">
        <f>IFERROR(VLOOKUP('Données patients'!AD28,'Echelle CIA'!$A$4:$D$167,4,FALSE),0)</f>
        <v>0</v>
      </c>
      <c r="AE14" s="1">
        <f>IFERROR(VLOOKUP('Données patients'!AE28,'Echelle CIA'!$A$4:$D$167,4,FALSE),0)</f>
        <v>0</v>
      </c>
    </row>
    <row r="15" spans="1:31" ht="15.75" x14ac:dyDescent="0.25">
      <c r="A15" s="7" t="s">
        <v>309</v>
      </c>
      <c r="B15" s="1">
        <f>IFERROR(VLOOKUP('Données patients'!B29,'Echelle CIA'!$A$4:$D$167,4,FALSE),0)</f>
        <v>0</v>
      </c>
      <c r="C15" s="1">
        <f>IFERROR(VLOOKUP('Données patients'!C29,'Echelle CIA'!$A$4:$D$167,4,FALSE),0)</f>
        <v>0</v>
      </c>
      <c r="D15" s="1">
        <f>IFERROR(VLOOKUP('Données patients'!D29,'Echelle CIA'!$A$4:$D$167,4,FALSE),0)</f>
        <v>0</v>
      </c>
      <c r="E15" s="1">
        <f>IFERROR(VLOOKUP('Données patients'!E29,'Echelle CIA'!$A$4:$D$167,4,FALSE),0)</f>
        <v>0</v>
      </c>
      <c r="F15" s="1">
        <f>IFERROR(VLOOKUP('Données patients'!F29,'Echelle CIA'!$A$4:$D$167,4,FALSE),0)</f>
        <v>0</v>
      </c>
      <c r="G15" s="1">
        <f>IFERROR(VLOOKUP('Données patients'!G29,'Echelle CIA'!$A$4:$D$167,4,FALSE),0)</f>
        <v>0</v>
      </c>
      <c r="H15" s="1">
        <f>IFERROR(VLOOKUP('Données patients'!H29,'Echelle CIA'!$A$4:$D$167,4,FALSE),0)</f>
        <v>0</v>
      </c>
      <c r="I15" s="1">
        <f>IFERROR(VLOOKUP('Données patients'!I29,'Echelle CIA'!$A$4:$D$167,4,FALSE),0)</f>
        <v>0</v>
      </c>
      <c r="J15" s="1">
        <f>IFERROR(VLOOKUP('Données patients'!J29,'Echelle CIA'!$A$4:$D$167,4,FALSE),0)</f>
        <v>0</v>
      </c>
      <c r="K15" s="1">
        <f>IFERROR(VLOOKUP('Données patients'!K29,'Echelle CIA'!$A$4:$D$167,4,FALSE),0)</f>
        <v>0</v>
      </c>
      <c r="L15" s="1">
        <f>IFERROR(VLOOKUP('Données patients'!L29,'Echelle CIA'!$A$4:$D$167,4,FALSE),0)</f>
        <v>0</v>
      </c>
      <c r="M15" s="1">
        <f>IFERROR(VLOOKUP('Données patients'!M29,'Echelle CIA'!$A$4:$D$167,4,FALSE),0)</f>
        <v>0</v>
      </c>
      <c r="N15" s="1">
        <f>IFERROR(VLOOKUP('Données patients'!N29,'Echelle CIA'!$A$4:$D$167,4,FALSE),0)</f>
        <v>0</v>
      </c>
      <c r="O15" s="1">
        <f>IFERROR(VLOOKUP('Données patients'!O29,'Echelle CIA'!$A$4:$D$167,4,FALSE),0)</f>
        <v>0</v>
      </c>
      <c r="P15" s="1">
        <f>IFERROR(VLOOKUP('Données patients'!P29,'Echelle CIA'!$A$4:$D$167,4,FALSE),0)</f>
        <v>0</v>
      </c>
      <c r="Q15" s="1">
        <f>IFERROR(VLOOKUP('Données patients'!Q29,'Echelle CIA'!$A$4:$D$167,4,FALSE),0)</f>
        <v>0</v>
      </c>
      <c r="R15" s="1">
        <f>IFERROR(VLOOKUP('Données patients'!R29,'Echelle CIA'!$A$4:$D$167,4,FALSE),0)</f>
        <v>0</v>
      </c>
      <c r="S15" s="1">
        <f>IFERROR(VLOOKUP('Données patients'!S29,'Echelle CIA'!$A$4:$D$167,4,FALSE),0)</f>
        <v>0</v>
      </c>
      <c r="T15" s="1">
        <f>IFERROR(VLOOKUP('Données patients'!T29,'Echelle CIA'!$A$4:$D$167,4,FALSE),0)</f>
        <v>0</v>
      </c>
      <c r="U15" s="1">
        <f>IFERROR(VLOOKUP('Données patients'!U29,'Echelle CIA'!$A$4:$D$167,4,FALSE),0)</f>
        <v>0</v>
      </c>
      <c r="V15" s="1">
        <f>IFERROR(VLOOKUP('Données patients'!V29,'Echelle CIA'!$A$4:$D$167,4,FALSE),0)</f>
        <v>0</v>
      </c>
      <c r="W15" s="1">
        <f>IFERROR(VLOOKUP('Données patients'!W29,'Echelle CIA'!$A$4:$D$167,4,FALSE),0)</f>
        <v>0</v>
      </c>
      <c r="X15" s="1">
        <f>IFERROR(VLOOKUP('Données patients'!X29,'Echelle CIA'!$A$4:$D$167,4,FALSE),0)</f>
        <v>0</v>
      </c>
      <c r="Y15" s="1">
        <f>IFERROR(VLOOKUP('Données patients'!Y29,'Echelle CIA'!$A$4:$D$167,4,FALSE),0)</f>
        <v>0</v>
      </c>
      <c r="Z15" s="1">
        <f>IFERROR(VLOOKUP('Données patients'!Z29,'Echelle CIA'!$A$4:$D$167,4,FALSE),0)</f>
        <v>0</v>
      </c>
      <c r="AA15" s="1">
        <f>IFERROR(VLOOKUP('Données patients'!AA29,'Echelle CIA'!$A$4:$D$167,4,FALSE),0)</f>
        <v>0</v>
      </c>
      <c r="AB15" s="1">
        <f>IFERROR(VLOOKUP('Données patients'!AB29,'Echelle CIA'!$A$4:$D$167,4,FALSE),0)</f>
        <v>0</v>
      </c>
      <c r="AC15" s="1">
        <f>IFERROR(VLOOKUP('Données patients'!AC29,'Echelle CIA'!$A$4:$D$167,4,FALSE),0)</f>
        <v>0</v>
      </c>
      <c r="AD15" s="1">
        <f>IFERROR(VLOOKUP('Données patients'!AD29,'Echelle CIA'!$A$4:$D$167,4,FALSE),0)</f>
        <v>0</v>
      </c>
      <c r="AE15" s="1">
        <f>IFERROR(VLOOKUP('Données patients'!AE29,'Echelle CIA'!$A$4:$D$167,4,FALSE),0)</f>
        <v>0</v>
      </c>
    </row>
    <row r="16" spans="1:31" ht="15.75" x14ac:dyDescent="0.25">
      <c r="A16" s="7" t="s">
        <v>310</v>
      </c>
      <c r="B16" s="1">
        <f>IFERROR(VLOOKUP('Données patients'!B30,'Echelle CIA'!$A$4:$D$167,4,FALSE),0)</f>
        <v>0</v>
      </c>
      <c r="C16" s="1">
        <f>IFERROR(VLOOKUP('Données patients'!C30,'Echelle CIA'!$A$4:$D$167,4,FALSE),0)</f>
        <v>0</v>
      </c>
      <c r="D16" s="1">
        <f>IFERROR(VLOOKUP('Données patients'!D30,'Echelle CIA'!$A$4:$D$167,4,FALSE),0)</f>
        <v>0</v>
      </c>
      <c r="E16" s="1">
        <f>IFERROR(VLOOKUP('Données patients'!E30,'Echelle CIA'!$A$4:$D$167,4,FALSE),0)</f>
        <v>0</v>
      </c>
      <c r="F16" s="1">
        <f>IFERROR(VLOOKUP('Données patients'!F30,'Echelle CIA'!$A$4:$D$167,4,FALSE),0)</f>
        <v>0</v>
      </c>
      <c r="G16" s="1">
        <f>IFERROR(VLOOKUP('Données patients'!G30,'Echelle CIA'!$A$4:$D$167,4,FALSE),0)</f>
        <v>0</v>
      </c>
      <c r="H16" s="1">
        <f>IFERROR(VLOOKUP('Données patients'!H30,'Echelle CIA'!$A$4:$D$167,4,FALSE),0)</f>
        <v>0</v>
      </c>
      <c r="I16" s="1">
        <f>IFERROR(VLOOKUP('Données patients'!I30,'Echelle CIA'!$A$4:$D$167,4,FALSE),0)</f>
        <v>0</v>
      </c>
      <c r="J16" s="1">
        <f>IFERROR(VLOOKUP('Données patients'!J30,'Echelle CIA'!$A$4:$D$167,4,FALSE),0)</f>
        <v>0</v>
      </c>
      <c r="K16" s="1">
        <f>IFERROR(VLOOKUP('Données patients'!K30,'Echelle CIA'!$A$4:$D$167,4,FALSE),0)</f>
        <v>0</v>
      </c>
      <c r="L16" s="1">
        <f>IFERROR(VLOOKUP('Données patients'!L30,'Echelle CIA'!$A$4:$D$167,4,FALSE),0)</f>
        <v>0</v>
      </c>
      <c r="M16" s="1">
        <f>IFERROR(VLOOKUP('Données patients'!M30,'Echelle CIA'!$A$4:$D$167,4,FALSE),0)</f>
        <v>0</v>
      </c>
      <c r="N16" s="1">
        <f>IFERROR(VLOOKUP('Données patients'!N30,'Echelle CIA'!$A$4:$D$167,4,FALSE),0)</f>
        <v>0</v>
      </c>
      <c r="O16" s="1">
        <f>IFERROR(VLOOKUP('Données patients'!O30,'Echelle CIA'!$A$4:$D$167,4,FALSE),0)</f>
        <v>0</v>
      </c>
      <c r="P16" s="1">
        <f>IFERROR(VLOOKUP('Données patients'!P30,'Echelle CIA'!$A$4:$D$167,4,FALSE),0)</f>
        <v>0</v>
      </c>
      <c r="Q16" s="1">
        <f>IFERROR(VLOOKUP('Données patients'!Q30,'Echelle CIA'!$A$4:$D$167,4,FALSE),0)</f>
        <v>0</v>
      </c>
      <c r="R16" s="1">
        <f>IFERROR(VLOOKUP('Données patients'!R30,'Echelle CIA'!$A$4:$D$167,4,FALSE),0)</f>
        <v>0</v>
      </c>
      <c r="S16" s="1">
        <f>IFERROR(VLOOKUP('Données patients'!S30,'Echelle CIA'!$A$4:$D$167,4,FALSE),0)</f>
        <v>0</v>
      </c>
      <c r="T16" s="1">
        <f>IFERROR(VLOOKUP('Données patients'!T30,'Echelle CIA'!$A$4:$D$167,4,FALSE),0)</f>
        <v>0</v>
      </c>
      <c r="U16" s="1">
        <f>IFERROR(VLOOKUP('Données patients'!U30,'Echelle CIA'!$A$4:$D$167,4,FALSE),0)</f>
        <v>0</v>
      </c>
      <c r="V16" s="1">
        <f>IFERROR(VLOOKUP('Données patients'!V30,'Echelle CIA'!$A$4:$D$167,4,FALSE),0)</f>
        <v>0</v>
      </c>
      <c r="W16" s="1">
        <f>IFERROR(VLOOKUP('Données patients'!W30,'Echelle CIA'!$A$4:$D$167,4,FALSE),0)</f>
        <v>0</v>
      </c>
      <c r="X16" s="1">
        <f>IFERROR(VLOOKUP('Données patients'!X30,'Echelle CIA'!$A$4:$D$167,4,FALSE),0)</f>
        <v>0</v>
      </c>
      <c r="Y16" s="1">
        <f>IFERROR(VLOOKUP('Données patients'!Y30,'Echelle CIA'!$A$4:$D$167,4,FALSE),0)</f>
        <v>0</v>
      </c>
      <c r="Z16" s="1">
        <f>IFERROR(VLOOKUP('Données patients'!Z30,'Echelle CIA'!$A$4:$D$167,4,FALSE),0)</f>
        <v>0</v>
      </c>
      <c r="AA16" s="1">
        <f>IFERROR(VLOOKUP('Données patients'!AA30,'Echelle CIA'!$A$4:$D$167,4,FALSE),0)</f>
        <v>0</v>
      </c>
      <c r="AB16" s="1">
        <f>IFERROR(VLOOKUP('Données patients'!AB30,'Echelle CIA'!$A$4:$D$167,4,FALSE),0)</f>
        <v>0</v>
      </c>
      <c r="AC16" s="1">
        <f>IFERROR(VLOOKUP('Données patients'!AC30,'Echelle CIA'!$A$4:$D$167,4,FALSE),0)</f>
        <v>0</v>
      </c>
      <c r="AD16" s="1">
        <f>IFERROR(VLOOKUP('Données patients'!AD30,'Echelle CIA'!$A$4:$D$167,4,FALSE),0)</f>
        <v>0</v>
      </c>
      <c r="AE16" s="1">
        <f>IFERROR(VLOOKUP('Données patients'!AE30,'Echelle CIA'!$A$4:$D$167,4,FALSE),0)</f>
        <v>0</v>
      </c>
    </row>
    <row r="17" spans="1:31" ht="15.75" x14ac:dyDescent="0.25">
      <c r="A17" s="7" t="s">
        <v>311</v>
      </c>
      <c r="B17" s="1">
        <f>IFERROR(VLOOKUP('Données patients'!B31,'Echelle CIA'!$A$4:$D$167,4,FALSE),0)</f>
        <v>0</v>
      </c>
      <c r="C17" s="1">
        <f>IFERROR(VLOOKUP('Données patients'!C31,'Echelle CIA'!$A$4:$D$167,4,FALSE),0)</f>
        <v>0</v>
      </c>
      <c r="D17" s="1">
        <f>IFERROR(VLOOKUP('Données patients'!D31,'Echelle CIA'!$A$4:$D$167,4,FALSE),0)</f>
        <v>0</v>
      </c>
      <c r="E17" s="1">
        <f>IFERROR(VLOOKUP('Données patients'!E31,'Echelle CIA'!$A$4:$D$167,4,FALSE),0)</f>
        <v>0</v>
      </c>
      <c r="F17" s="1">
        <f>IFERROR(VLOOKUP('Données patients'!F31,'Echelle CIA'!$A$4:$D$167,4,FALSE),0)</f>
        <v>0</v>
      </c>
      <c r="G17" s="1">
        <f>IFERROR(VLOOKUP('Données patients'!G31,'Echelle CIA'!$A$4:$D$167,4,FALSE),0)</f>
        <v>0</v>
      </c>
      <c r="H17" s="1">
        <f>IFERROR(VLOOKUP('Données patients'!H31,'Echelle CIA'!$A$4:$D$167,4,FALSE),0)</f>
        <v>0</v>
      </c>
      <c r="I17" s="1">
        <f>IFERROR(VLOOKUP('Données patients'!I31,'Echelle CIA'!$A$4:$D$167,4,FALSE),0)</f>
        <v>0</v>
      </c>
      <c r="J17" s="1">
        <f>IFERROR(VLOOKUP('Données patients'!J31,'Echelle CIA'!$A$4:$D$167,4,FALSE),0)</f>
        <v>0</v>
      </c>
      <c r="K17" s="1">
        <f>IFERROR(VLOOKUP('Données patients'!K31,'Echelle CIA'!$A$4:$D$167,4,FALSE),0)</f>
        <v>0</v>
      </c>
      <c r="L17" s="1">
        <f>IFERROR(VLOOKUP('Données patients'!L31,'Echelle CIA'!$A$4:$D$167,4,FALSE),0)</f>
        <v>0</v>
      </c>
      <c r="M17" s="1">
        <f>IFERROR(VLOOKUP('Données patients'!M31,'Echelle CIA'!$A$4:$D$167,4,FALSE),0)</f>
        <v>0</v>
      </c>
      <c r="N17" s="1">
        <f>IFERROR(VLOOKUP('Données patients'!N31,'Echelle CIA'!$A$4:$D$167,4,FALSE),0)</f>
        <v>0</v>
      </c>
      <c r="O17" s="1">
        <f>IFERROR(VLOOKUP('Données patients'!O31,'Echelle CIA'!$A$4:$D$167,4,FALSE),0)</f>
        <v>0</v>
      </c>
      <c r="P17" s="1">
        <f>IFERROR(VLOOKUP('Données patients'!P31,'Echelle CIA'!$A$4:$D$167,4,FALSE),0)</f>
        <v>0</v>
      </c>
      <c r="Q17" s="1">
        <f>IFERROR(VLOOKUP('Données patients'!Q31,'Echelle CIA'!$A$4:$D$167,4,FALSE),0)</f>
        <v>0</v>
      </c>
      <c r="R17" s="1">
        <f>IFERROR(VLOOKUP('Données patients'!R31,'Echelle CIA'!$A$4:$D$167,4,FALSE),0)</f>
        <v>0</v>
      </c>
      <c r="S17" s="1">
        <f>IFERROR(VLOOKUP('Données patients'!S31,'Echelle CIA'!$A$4:$D$167,4,FALSE),0)</f>
        <v>0</v>
      </c>
      <c r="T17" s="1">
        <f>IFERROR(VLOOKUP('Données patients'!T31,'Echelle CIA'!$A$4:$D$167,4,FALSE),0)</f>
        <v>0</v>
      </c>
      <c r="U17" s="1">
        <f>IFERROR(VLOOKUP('Données patients'!U31,'Echelle CIA'!$A$4:$D$167,4,FALSE),0)</f>
        <v>0</v>
      </c>
      <c r="V17" s="1">
        <f>IFERROR(VLOOKUP('Données patients'!V31,'Echelle CIA'!$A$4:$D$167,4,FALSE),0)</f>
        <v>0</v>
      </c>
      <c r="W17" s="1">
        <f>IFERROR(VLOOKUP('Données patients'!W31,'Echelle CIA'!$A$4:$D$167,4,FALSE),0)</f>
        <v>0</v>
      </c>
      <c r="X17" s="1">
        <f>IFERROR(VLOOKUP('Données patients'!X31,'Echelle CIA'!$A$4:$D$167,4,FALSE),0)</f>
        <v>0</v>
      </c>
      <c r="Y17" s="1">
        <f>IFERROR(VLOOKUP('Données patients'!Y31,'Echelle CIA'!$A$4:$D$167,4,FALSE),0)</f>
        <v>0</v>
      </c>
      <c r="Z17" s="1">
        <f>IFERROR(VLOOKUP('Données patients'!Z31,'Echelle CIA'!$A$4:$D$167,4,FALSE),0)</f>
        <v>0</v>
      </c>
      <c r="AA17" s="1">
        <f>IFERROR(VLOOKUP('Données patients'!AA31,'Echelle CIA'!$A$4:$D$167,4,FALSE),0)</f>
        <v>0</v>
      </c>
      <c r="AB17" s="1">
        <f>IFERROR(VLOOKUP('Données patients'!AB31,'Echelle CIA'!$A$4:$D$167,4,FALSE),0)</f>
        <v>0</v>
      </c>
      <c r="AC17" s="1">
        <f>IFERROR(VLOOKUP('Données patients'!AC31,'Echelle CIA'!$A$4:$D$167,4,FALSE),0)</f>
        <v>0</v>
      </c>
      <c r="AD17" s="1">
        <f>IFERROR(VLOOKUP('Données patients'!AD31,'Echelle CIA'!$A$4:$D$167,4,FALSE),0)</f>
        <v>0</v>
      </c>
      <c r="AE17" s="1">
        <f>IFERROR(VLOOKUP('Données patients'!AE31,'Echelle CIA'!$A$4:$D$167,4,FALSE),0)</f>
        <v>0</v>
      </c>
    </row>
    <row r="18" spans="1:31" ht="15.75" x14ac:dyDescent="0.25">
      <c r="A18" s="7" t="s">
        <v>312</v>
      </c>
      <c r="B18" s="1">
        <f>IFERROR(VLOOKUP('Données patients'!B32,'Echelle CIA'!$A$4:$D$167,4,FALSE),0)</f>
        <v>0</v>
      </c>
      <c r="C18" s="1">
        <f>IFERROR(VLOOKUP('Données patients'!C32,'Echelle CIA'!$A$4:$D$167,4,FALSE),0)</f>
        <v>0</v>
      </c>
      <c r="D18" s="1">
        <f>IFERROR(VLOOKUP('Données patients'!D32,'Echelle CIA'!$A$4:$D$167,4,FALSE),0)</f>
        <v>0</v>
      </c>
      <c r="E18" s="1">
        <f>IFERROR(VLOOKUP('Données patients'!E32,'Echelle CIA'!$A$4:$D$167,4,FALSE),0)</f>
        <v>0</v>
      </c>
      <c r="F18" s="1">
        <f>IFERROR(VLOOKUP('Données patients'!F32,'Echelle CIA'!$A$4:$D$167,4,FALSE),0)</f>
        <v>0</v>
      </c>
      <c r="G18" s="1">
        <f>IFERROR(VLOOKUP('Données patients'!G32,'Echelle CIA'!$A$4:$D$167,4,FALSE),0)</f>
        <v>0</v>
      </c>
      <c r="H18" s="1">
        <f>IFERROR(VLOOKUP('Données patients'!H32,'Echelle CIA'!$A$4:$D$167,4,FALSE),0)</f>
        <v>0</v>
      </c>
      <c r="I18" s="1">
        <f>IFERROR(VLOOKUP('Données patients'!I32,'Echelle CIA'!$A$4:$D$167,4,FALSE),0)</f>
        <v>0</v>
      </c>
      <c r="J18" s="1">
        <f>IFERROR(VLOOKUP('Données patients'!J32,'Echelle CIA'!$A$4:$D$167,4,FALSE),0)</f>
        <v>0</v>
      </c>
      <c r="K18" s="1">
        <f>IFERROR(VLOOKUP('Données patients'!K32,'Echelle CIA'!$A$4:$D$167,4,FALSE),0)</f>
        <v>0</v>
      </c>
      <c r="L18" s="1">
        <f>IFERROR(VLOOKUP('Données patients'!L32,'Echelle CIA'!$A$4:$D$167,4,FALSE),0)</f>
        <v>0</v>
      </c>
      <c r="M18" s="1">
        <f>IFERROR(VLOOKUP('Données patients'!M32,'Echelle CIA'!$A$4:$D$167,4,FALSE),0)</f>
        <v>0</v>
      </c>
      <c r="N18" s="1">
        <f>IFERROR(VLOOKUP('Données patients'!N32,'Echelle CIA'!$A$4:$D$167,4,FALSE),0)</f>
        <v>0</v>
      </c>
      <c r="O18" s="1">
        <f>IFERROR(VLOOKUP('Données patients'!O32,'Echelle CIA'!$A$4:$D$167,4,FALSE),0)</f>
        <v>0</v>
      </c>
      <c r="P18" s="1">
        <f>IFERROR(VLOOKUP('Données patients'!P32,'Echelle CIA'!$A$4:$D$167,4,FALSE),0)</f>
        <v>0</v>
      </c>
      <c r="Q18" s="1">
        <f>IFERROR(VLOOKUP('Données patients'!Q32,'Echelle CIA'!$A$4:$D$167,4,FALSE),0)</f>
        <v>0</v>
      </c>
      <c r="R18" s="1">
        <f>IFERROR(VLOOKUP('Données patients'!R32,'Echelle CIA'!$A$4:$D$167,4,FALSE),0)</f>
        <v>0</v>
      </c>
      <c r="S18" s="1">
        <f>IFERROR(VLOOKUP('Données patients'!S32,'Echelle CIA'!$A$4:$D$167,4,FALSE),0)</f>
        <v>0</v>
      </c>
      <c r="T18" s="1">
        <f>IFERROR(VLOOKUP('Données patients'!T32,'Echelle CIA'!$A$4:$D$167,4,FALSE),0)</f>
        <v>0</v>
      </c>
      <c r="U18" s="1">
        <f>IFERROR(VLOOKUP('Données patients'!U32,'Echelle CIA'!$A$4:$D$167,4,FALSE),0)</f>
        <v>0</v>
      </c>
      <c r="V18" s="1">
        <f>IFERROR(VLOOKUP('Données patients'!V32,'Echelle CIA'!$A$4:$D$167,4,FALSE),0)</f>
        <v>0</v>
      </c>
      <c r="W18" s="1">
        <f>IFERROR(VLOOKUP('Données patients'!W32,'Echelle CIA'!$A$4:$D$167,4,FALSE),0)</f>
        <v>0</v>
      </c>
      <c r="X18" s="1">
        <f>IFERROR(VLOOKUP('Données patients'!X32,'Echelle CIA'!$A$4:$D$167,4,FALSE),0)</f>
        <v>0</v>
      </c>
      <c r="Y18" s="1">
        <f>IFERROR(VLOOKUP('Données patients'!Y32,'Echelle CIA'!$A$4:$D$167,4,FALSE),0)</f>
        <v>0</v>
      </c>
      <c r="Z18" s="1">
        <f>IFERROR(VLOOKUP('Données patients'!Z32,'Echelle CIA'!$A$4:$D$167,4,FALSE),0)</f>
        <v>0</v>
      </c>
      <c r="AA18" s="1">
        <f>IFERROR(VLOOKUP('Données patients'!AA32,'Echelle CIA'!$A$4:$D$167,4,FALSE),0)</f>
        <v>0</v>
      </c>
      <c r="AB18" s="1">
        <f>IFERROR(VLOOKUP('Données patients'!AB32,'Echelle CIA'!$A$4:$D$167,4,FALSE),0)</f>
        <v>0</v>
      </c>
      <c r="AC18" s="1">
        <f>IFERROR(VLOOKUP('Données patients'!AC32,'Echelle CIA'!$A$4:$D$167,4,FALSE),0)</f>
        <v>0</v>
      </c>
      <c r="AD18" s="1">
        <f>IFERROR(VLOOKUP('Données patients'!AD32,'Echelle CIA'!$A$4:$D$167,4,FALSE),0)</f>
        <v>0</v>
      </c>
      <c r="AE18" s="1">
        <f>IFERROR(VLOOKUP('Données patients'!AE32,'Echelle CIA'!$A$4:$D$167,4,FALSE),0)</f>
        <v>0</v>
      </c>
    </row>
    <row r="19" spans="1:31" ht="15.75" x14ac:dyDescent="0.25">
      <c r="A19" s="7" t="s">
        <v>313</v>
      </c>
      <c r="B19" s="1">
        <f>IFERROR(VLOOKUP('Données patients'!B33,'Echelle CIA'!$A$4:$D$167,4,FALSE),0)</f>
        <v>0</v>
      </c>
      <c r="C19" s="1">
        <f>IFERROR(VLOOKUP('Données patients'!C33,'Echelle CIA'!$A$4:$D$167,4,FALSE),0)</f>
        <v>0</v>
      </c>
      <c r="D19" s="1">
        <f>IFERROR(VLOOKUP('Données patients'!D33,'Echelle CIA'!$A$4:$D$167,4,FALSE),0)</f>
        <v>0</v>
      </c>
      <c r="E19" s="1">
        <f>IFERROR(VLOOKUP('Données patients'!E33,'Echelle CIA'!$A$4:$D$167,4,FALSE),0)</f>
        <v>0</v>
      </c>
      <c r="F19" s="1">
        <f>IFERROR(VLOOKUP('Données patients'!F33,'Echelle CIA'!$A$4:$D$167,4,FALSE),0)</f>
        <v>0</v>
      </c>
      <c r="G19" s="1">
        <f>IFERROR(VLOOKUP('Données patients'!G33,'Echelle CIA'!$A$4:$D$167,4,FALSE),0)</f>
        <v>0</v>
      </c>
      <c r="H19" s="1">
        <f>IFERROR(VLOOKUP('Données patients'!H33,'Echelle CIA'!$A$4:$D$167,4,FALSE),0)</f>
        <v>0</v>
      </c>
      <c r="I19" s="1">
        <f>IFERROR(VLOOKUP('Données patients'!I33,'Echelle CIA'!$A$4:$D$167,4,FALSE),0)</f>
        <v>0</v>
      </c>
      <c r="J19" s="1">
        <f>IFERROR(VLOOKUP('Données patients'!J33,'Echelle CIA'!$A$4:$D$167,4,FALSE),0)</f>
        <v>0</v>
      </c>
      <c r="K19" s="1">
        <f>IFERROR(VLOOKUP('Données patients'!K33,'Echelle CIA'!$A$4:$D$167,4,FALSE),0)</f>
        <v>0</v>
      </c>
      <c r="L19" s="1">
        <f>IFERROR(VLOOKUP('Données patients'!L33,'Echelle CIA'!$A$4:$D$167,4,FALSE),0)</f>
        <v>0</v>
      </c>
      <c r="M19" s="1">
        <f>IFERROR(VLOOKUP('Données patients'!M33,'Echelle CIA'!$A$4:$D$167,4,FALSE),0)</f>
        <v>0</v>
      </c>
      <c r="N19" s="1">
        <f>IFERROR(VLOOKUP('Données patients'!N33,'Echelle CIA'!$A$4:$D$167,4,FALSE),0)</f>
        <v>0</v>
      </c>
      <c r="O19" s="1">
        <f>IFERROR(VLOOKUP('Données patients'!O33,'Echelle CIA'!$A$4:$D$167,4,FALSE),0)</f>
        <v>0</v>
      </c>
      <c r="P19" s="1">
        <f>IFERROR(VLOOKUP('Données patients'!P33,'Echelle CIA'!$A$4:$D$167,4,FALSE),0)</f>
        <v>0</v>
      </c>
      <c r="Q19" s="1">
        <f>IFERROR(VLOOKUP('Données patients'!Q33,'Echelle CIA'!$A$4:$D$167,4,FALSE),0)</f>
        <v>0</v>
      </c>
      <c r="R19" s="1">
        <f>IFERROR(VLOOKUP('Données patients'!R33,'Echelle CIA'!$A$4:$D$167,4,FALSE),0)</f>
        <v>0</v>
      </c>
      <c r="S19" s="1">
        <f>IFERROR(VLOOKUP('Données patients'!S33,'Echelle CIA'!$A$4:$D$167,4,FALSE),0)</f>
        <v>0</v>
      </c>
      <c r="T19" s="1">
        <f>IFERROR(VLOOKUP('Données patients'!T33,'Echelle CIA'!$A$4:$D$167,4,FALSE),0)</f>
        <v>0</v>
      </c>
      <c r="U19" s="1">
        <f>IFERROR(VLOOKUP('Données patients'!U33,'Echelle CIA'!$A$4:$D$167,4,FALSE),0)</f>
        <v>0</v>
      </c>
      <c r="V19" s="1">
        <f>IFERROR(VLOOKUP('Données patients'!V33,'Echelle CIA'!$A$4:$D$167,4,FALSE),0)</f>
        <v>0</v>
      </c>
      <c r="W19" s="1">
        <f>IFERROR(VLOOKUP('Données patients'!W33,'Echelle CIA'!$A$4:$D$167,4,FALSE),0)</f>
        <v>0</v>
      </c>
      <c r="X19" s="1">
        <f>IFERROR(VLOOKUP('Données patients'!X33,'Echelle CIA'!$A$4:$D$167,4,FALSE),0)</f>
        <v>0</v>
      </c>
      <c r="Y19" s="1">
        <f>IFERROR(VLOOKUP('Données patients'!Y33,'Echelle CIA'!$A$4:$D$167,4,FALSE),0)</f>
        <v>0</v>
      </c>
      <c r="Z19" s="1">
        <f>IFERROR(VLOOKUP('Données patients'!Z33,'Echelle CIA'!$A$4:$D$167,4,FALSE),0)</f>
        <v>0</v>
      </c>
      <c r="AA19" s="1">
        <f>IFERROR(VLOOKUP('Données patients'!AA33,'Echelle CIA'!$A$4:$D$167,4,FALSE),0)</f>
        <v>0</v>
      </c>
      <c r="AB19" s="1">
        <f>IFERROR(VLOOKUP('Données patients'!AB33,'Echelle CIA'!$A$4:$D$167,4,FALSE),0)</f>
        <v>0</v>
      </c>
      <c r="AC19" s="1">
        <f>IFERROR(VLOOKUP('Données patients'!AC33,'Echelle CIA'!$A$4:$D$167,4,FALSE),0)</f>
        <v>0</v>
      </c>
      <c r="AD19" s="1">
        <f>IFERROR(VLOOKUP('Données patients'!AD33,'Echelle CIA'!$A$4:$D$167,4,FALSE),0)</f>
        <v>0</v>
      </c>
      <c r="AE19" s="1">
        <f>IFERROR(VLOOKUP('Données patients'!AE33,'Echelle CIA'!$A$4:$D$167,4,FALSE),0)</f>
        <v>0</v>
      </c>
    </row>
    <row r="20" spans="1:31" ht="15.75" x14ac:dyDescent="0.25">
      <c r="A20" s="7" t="s">
        <v>314</v>
      </c>
      <c r="B20" s="1">
        <f>IFERROR(VLOOKUP('Données patients'!B34,'Echelle CIA'!$A$4:$D$167,4,FALSE),0)</f>
        <v>0</v>
      </c>
      <c r="C20" s="1">
        <f>IFERROR(VLOOKUP('Données patients'!C34,'Echelle CIA'!$A$4:$D$167,4,FALSE),0)</f>
        <v>0</v>
      </c>
      <c r="D20" s="1">
        <f>IFERROR(VLOOKUP('Données patients'!D34,'Echelle CIA'!$A$4:$D$167,4,FALSE),0)</f>
        <v>0</v>
      </c>
      <c r="E20" s="1">
        <f>IFERROR(VLOOKUP('Données patients'!E34,'Echelle CIA'!$A$4:$D$167,4,FALSE),0)</f>
        <v>0</v>
      </c>
      <c r="F20" s="1">
        <f>IFERROR(VLOOKUP('Données patients'!F34,'Echelle CIA'!$A$4:$D$167,4,FALSE),0)</f>
        <v>0</v>
      </c>
      <c r="G20" s="1">
        <f>IFERROR(VLOOKUP('Données patients'!G34,'Echelle CIA'!$A$4:$D$167,4,FALSE),0)</f>
        <v>0</v>
      </c>
      <c r="H20" s="1">
        <f>IFERROR(VLOOKUP('Données patients'!H34,'Echelle CIA'!$A$4:$D$167,4,FALSE),0)</f>
        <v>0</v>
      </c>
      <c r="I20" s="1">
        <f>IFERROR(VLOOKUP('Données patients'!I34,'Echelle CIA'!$A$4:$D$167,4,FALSE),0)</f>
        <v>0</v>
      </c>
      <c r="J20" s="1">
        <f>IFERROR(VLOOKUP('Données patients'!J34,'Echelle CIA'!$A$4:$D$167,4,FALSE),0)</f>
        <v>0</v>
      </c>
      <c r="K20" s="1">
        <f>IFERROR(VLOOKUP('Données patients'!K34,'Echelle CIA'!$A$4:$D$167,4,FALSE),0)</f>
        <v>0</v>
      </c>
      <c r="L20" s="1">
        <f>IFERROR(VLOOKUP('Données patients'!L34,'Echelle CIA'!$A$4:$D$167,4,FALSE),0)</f>
        <v>0</v>
      </c>
      <c r="M20" s="1">
        <f>IFERROR(VLOOKUP('Données patients'!M34,'Echelle CIA'!$A$4:$D$167,4,FALSE),0)</f>
        <v>0</v>
      </c>
      <c r="N20" s="1">
        <f>IFERROR(VLOOKUP('Données patients'!N34,'Echelle CIA'!$A$4:$D$167,4,FALSE),0)</f>
        <v>0</v>
      </c>
      <c r="O20" s="1">
        <f>IFERROR(VLOOKUP('Données patients'!O34,'Echelle CIA'!$A$4:$D$167,4,FALSE),0)</f>
        <v>0</v>
      </c>
      <c r="P20" s="1">
        <f>IFERROR(VLOOKUP('Données patients'!P34,'Echelle CIA'!$A$4:$D$167,4,FALSE),0)</f>
        <v>0</v>
      </c>
      <c r="Q20" s="1">
        <f>IFERROR(VLOOKUP('Données patients'!Q34,'Echelle CIA'!$A$4:$D$167,4,FALSE),0)</f>
        <v>0</v>
      </c>
      <c r="R20" s="1">
        <f>IFERROR(VLOOKUP('Données patients'!R34,'Echelle CIA'!$A$4:$D$167,4,FALSE),0)</f>
        <v>0</v>
      </c>
      <c r="S20" s="1">
        <f>IFERROR(VLOOKUP('Données patients'!S34,'Echelle CIA'!$A$4:$D$167,4,FALSE),0)</f>
        <v>0</v>
      </c>
      <c r="T20" s="1">
        <f>IFERROR(VLOOKUP('Données patients'!T34,'Echelle CIA'!$A$4:$D$167,4,FALSE),0)</f>
        <v>0</v>
      </c>
      <c r="U20" s="1">
        <f>IFERROR(VLOOKUP('Données patients'!U34,'Echelle CIA'!$A$4:$D$167,4,FALSE),0)</f>
        <v>0</v>
      </c>
      <c r="V20" s="1">
        <f>IFERROR(VLOOKUP('Données patients'!V34,'Echelle CIA'!$A$4:$D$167,4,FALSE),0)</f>
        <v>0</v>
      </c>
      <c r="W20" s="1">
        <f>IFERROR(VLOOKUP('Données patients'!W34,'Echelle CIA'!$A$4:$D$167,4,FALSE),0)</f>
        <v>0</v>
      </c>
      <c r="X20" s="1">
        <f>IFERROR(VLOOKUP('Données patients'!X34,'Echelle CIA'!$A$4:$D$167,4,FALSE),0)</f>
        <v>0</v>
      </c>
      <c r="Y20" s="1">
        <f>IFERROR(VLOOKUP('Données patients'!Y34,'Echelle CIA'!$A$4:$D$167,4,FALSE),0)</f>
        <v>0</v>
      </c>
      <c r="Z20" s="1">
        <f>IFERROR(VLOOKUP('Données patients'!Z34,'Echelle CIA'!$A$4:$D$167,4,FALSE),0)</f>
        <v>0</v>
      </c>
      <c r="AA20" s="1">
        <f>IFERROR(VLOOKUP('Données patients'!AA34,'Echelle CIA'!$A$4:$D$167,4,FALSE),0)</f>
        <v>0</v>
      </c>
      <c r="AB20" s="1">
        <f>IFERROR(VLOOKUP('Données patients'!AB34,'Echelle CIA'!$A$4:$D$167,4,FALSE),0)</f>
        <v>0</v>
      </c>
      <c r="AC20" s="1">
        <f>IFERROR(VLOOKUP('Données patients'!AC34,'Echelle CIA'!$A$4:$D$167,4,FALSE),0)</f>
        <v>0</v>
      </c>
      <c r="AD20" s="1">
        <f>IFERROR(VLOOKUP('Données patients'!AD34,'Echelle CIA'!$A$4:$D$167,4,FALSE),0)</f>
        <v>0</v>
      </c>
      <c r="AE20" s="1">
        <f>IFERROR(VLOOKUP('Données patients'!AE34,'Echelle CIA'!$A$4:$D$167,4,FALSE),0)</f>
        <v>0</v>
      </c>
    </row>
    <row r="21" spans="1:31" ht="15.75" x14ac:dyDescent="0.25">
      <c r="A21" s="7" t="s">
        <v>315</v>
      </c>
      <c r="B21" s="1">
        <f>IFERROR(VLOOKUP('Données patients'!B35,'Echelle CIA'!$A$4:$D$167,4,FALSE),0)</f>
        <v>0</v>
      </c>
      <c r="C21" s="1">
        <f>IFERROR(VLOOKUP('Données patients'!C35,'Echelle CIA'!$A$4:$D$167,4,FALSE),0)</f>
        <v>0</v>
      </c>
      <c r="D21" s="1">
        <f>IFERROR(VLOOKUP('Données patients'!D35,'Echelle CIA'!$A$4:$D$167,4,FALSE),0)</f>
        <v>0</v>
      </c>
      <c r="E21" s="1">
        <f>IFERROR(VLOOKUP('Données patients'!E35,'Echelle CIA'!$A$4:$D$167,4,FALSE),0)</f>
        <v>0</v>
      </c>
      <c r="F21" s="1">
        <f>IFERROR(VLOOKUP('Données patients'!F35,'Echelle CIA'!$A$4:$D$167,4,FALSE),0)</f>
        <v>0</v>
      </c>
      <c r="G21" s="1">
        <f>IFERROR(VLOOKUP('Données patients'!G35,'Echelle CIA'!$A$4:$D$167,4,FALSE),0)</f>
        <v>0</v>
      </c>
      <c r="H21" s="1">
        <f>IFERROR(VLOOKUP('Données patients'!H35,'Echelle CIA'!$A$4:$D$167,4,FALSE),0)</f>
        <v>0</v>
      </c>
      <c r="I21" s="1">
        <f>IFERROR(VLOOKUP('Données patients'!I35,'Echelle CIA'!$A$4:$D$167,4,FALSE),0)</f>
        <v>0</v>
      </c>
      <c r="J21" s="1">
        <f>IFERROR(VLOOKUP('Données patients'!J35,'Echelle CIA'!$A$4:$D$167,4,FALSE),0)</f>
        <v>0</v>
      </c>
      <c r="K21" s="1">
        <f>IFERROR(VLOOKUP('Données patients'!K35,'Echelle CIA'!$A$4:$D$167,4,FALSE),0)</f>
        <v>0</v>
      </c>
      <c r="L21" s="1">
        <f>IFERROR(VLOOKUP('Données patients'!L35,'Echelle CIA'!$A$4:$D$167,4,FALSE),0)</f>
        <v>0</v>
      </c>
      <c r="M21" s="1">
        <f>IFERROR(VLOOKUP('Données patients'!M35,'Echelle CIA'!$A$4:$D$167,4,FALSE),0)</f>
        <v>0</v>
      </c>
      <c r="N21" s="1">
        <f>IFERROR(VLOOKUP('Données patients'!N35,'Echelle CIA'!$A$4:$D$167,4,FALSE),0)</f>
        <v>0</v>
      </c>
      <c r="O21" s="1">
        <f>IFERROR(VLOOKUP('Données patients'!O35,'Echelle CIA'!$A$4:$D$167,4,FALSE),0)</f>
        <v>0</v>
      </c>
      <c r="P21" s="1">
        <f>IFERROR(VLOOKUP('Données patients'!P35,'Echelle CIA'!$A$4:$D$167,4,FALSE),0)</f>
        <v>0</v>
      </c>
      <c r="Q21" s="1">
        <f>IFERROR(VLOOKUP('Données patients'!Q35,'Echelle CIA'!$A$4:$D$167,4,FALSE),0)</f>
        <v>0</v>
      </c>
      <c r="R21" s="1">
        <f>IFERROR(VLOOKUP('Données patients'!R35,'Echelle CIA'!$A$4:$D$167,4,FALSE),0)</f>
        <v>0</v>
      </c>
      <c r="S21" s="1">
        <f>IFERROR(VLOOKUP('Données patients'!S35,'Echelle CIA'!$A$4:$D$167,4,FALSE),0)</f>
        <v>0</v>
      </c>
      <c r="T21" s="1">
        <f>IFERROR(VLOOKUP('Données patients'!T35,'Echelle CIA'!$A$4:$D$167,4,FALSE),0)</f>
        <v>0</v>
      </c>
      <c r="U21" s="1">
        <f>IFERROR(VLOOKUP('Données patients'!U35,'Echelle CIA'!$A$4:$D$167,4,FALSE),0)</f>
        <v>0</v>
      </c>
      <c r="V21" s="1">
        <f>IFERROR(VLOOKUP('Données patients'!V35,'Echelle CIA'!$A$4:$D$167,4,FALSE),0)</f>
        <v>0</v>
      </c>
      <c r="W21" s="1">
        <f>IFERROR(VLOOKUP('Données patients'!W35,'Echelle CIA'!$A$4:$D$167,4,FALSE),0)</f>
        <v>0</v>
      </c>
      <c r="X21" s="1">
        <f>IFERROR(VLOOKUP('Données patients'!X35,'Echelle CIA'!$A$4:$D$167,4,FALSE),0)</f>
        <v>0</v>
      </c>
      <c r="Y21" s="1">
        <f>IFERROR(VLOOKUP('Données patients'!Y35,'Echelle CIA'!$A$4:$D$167,4,FALSE),0)</f>
        <v>0</v>
      </c>
      <c r="Z21" s="1">
        <f>IFERROR(VLOOKUP('Données patients'!Z35,'Echelle CIA'!$A$4:$D$167,4,FALSE),0)</f>
        <v>0</v>
      </c>
      <c r="AA21" s="1">
        <f>IFERROR(VLOOKUP('Données patients'!AA35,'Echelle CIA'!$A$4:$D$167,4,FALSE),0)</f>
        <v>0</v>
      </c>
      <c r="AB21" s="1">
        <f>IFERROR(VLOOKUP('Données patients'!AB35,'Echelle CIA'!$A$4:$D$167,4,FALSE),0)</f>
        <v>0</v>
      </c>
      <c r="AC21" s="1">
        <f>IFERROR(VLOOKUP('Données patients'!AC35,'Echelle CIA'!$A$4:$D$167,4,FALSE),0)</f>
        <v>0</v>
      </c>
      <c r="AD21" s="1">
        <f>IFERROR(VLOOKUP('Données patients'!AD35,'Echelle CIA'!$A$4:$D$167,4,FALSE),0)</f>
        <v>0</v>
      </c>
      <c r="AE21" s="1">
        <f>IFERROR(VLOOKUP('Données patients'!AE35,'Echelle CIA'!$A$4:$D$167,4,FALSE),0)</f>
        <v>0</v>
      </c>
    </row>
    <row r="22" spans="1:31" ht="15.75" x14ac:dyDescent="0.25">
      <c r="A22" s="7" t="s">
        <v>316</v>
      </c>
      <c r="B22" s="1">
        <f>IFERROR(VLOOKUP('Données patients'!B36,'Echelle CIA'!$A$4:$D$167,4,FALSE),0)</f>
        <v>0</v>
      </c>
      <c r="C22" s="1">
        <f>IFERROR(VLOOKUP('Données patients'!C36,'Echelle CIA'!$A$4:$D$167,4,FALSE),0)</f>
        <v>0</v>
      </c>
      <c r="D22" s="1">
        <f>IFERROR(VLOOKUP('Données patients'!D36,'Echelle CIA'!$A$4:$D$167,4,FALSE),0)</f>
        <v>0</v>
      </c>
      <c r="E22" s="1">
        <f>IFERROR(VLOOKUP('Données patients'!E36,'Echelle CIA'!$A$4:$D$167,4,FALSE),0)</f>
        <v>0</v>
      </c>
      <c r="F22" s="1">
        <f>IFERROR(VLOOKUP('Données patients'!F36,'Echelle CIA'!$A$4:$D$167,4,FALSE),0)</f>
        <v>0</v>
      </c>
      <c r="G22" s="1">
        <f>IFERROR(VLOOKUP('Données patients'!G36,'Echelle CIA'!$A$4:$D$167,4,FALSE),0)</f>
        <v>0</v>
      </c>
      <c r="H22" s="1">
        <f>IFERROR(VLOOKUP('Données patients'!H36,'Echelle CIA'!$A$4:$D$167,4,FALSE),0)</f>
        <v>0</v>
      </c>
      <c r="I22" s="1">
        <f>IFERROR(VLOOKUP('Données patients'!I36,'Echelle CIA'!$A$4:$D$167,4,FALSE),0)</f>
        <v>0</v>
      </c>
      <c r="J22" s="1">
        <f>IFERROR(VLOOKUP('Données patients'!J36,'Echelle CIA'!$A$4:$D$167,4,FALSE),0)</f>
        <v>0</v>
      </c>
      <c r="K22" s="1">
        <f>IFERROR(VLOOKUP('Données patients'!K36,'Echelle CIA'!$A$4:$D$167,4,FALSE),0)</f>
        <v>0</v>
      </c>
      <c r="L22" s="1">
        <f>IFERROR(VLOOKUP('Données patients'!L36,'Echelle CIA'!$A$4:$D$167,4,FALSE),0)</f>
        <v>0</v>
      </c>
      <c r="M22" s="1">
        <f>IFERROR(VLOOKUP('Données patients'!M36,'Echelle CIA'!$A$4:$D$167,4,FALSE),0)</f>
        <v>0</v>
      </c>
      <c r="N22" s="1">
        <f>IFERROR(VLOOKUP('Données patients'!N36,'Echelle CIA'!$A$4:$D$167,4,FALSE),0)</f>
        <v>0</v>
      </c>
      <c r="O22" s="1">
        <f>IFERROR(VLOOKUP('Données patients'!O36,'Echelle CIA'!$A$4:$D$167,4,FALSE),0)</f>
        <v>0</v>
      </c>
      <c r="P22" s="1">
        <f>IFERROR(VLOOKUP('Données patients'!P36,'Echelle CIA'!$A$4:$D$167,4,FALSE),0)</f>
        <v>0</v>
      </c>
      <c r="Q22" s="1">
        <f>IFERROR(VLOOKUP('Données patients'!Q36,'Echelle CIA'!$A$4:$D$167,4,FALSE),0)</f>
        <v>0</v>
      </c>
      <c r="R22" s="1">
        <f>IFERROR(VLOOKUP('Données patients'!R36,'Echelle CIA'!$A$4:$D$167,4,FALSE),0)</f>
        <v>0</v>
      </c>
      <c r="S22" s="1">
        <f>IFERROR(VLOOKUP('Données patients'!S36,'Echelle CIA'!$A$4:$D$167,4,FALSE),0)</f>
        <v>0</v>
      </c>
      <c r="T22" s="1">
        <f>IFERROR(VLOOKUP('Données patients'!T36,'Echelle CIA'!$A$4:$D$167,4,FALSE),0)</f>
        <v>0</v>
      </c>
      <c r="U22" s="1">
        <f>IFERROR(VLOOKUP('Données patients'!U36,'Echelle CIA'!$A$4:$D$167,4,FALSE),0)</f>
        <v>0</v>
      </c>
      <c r="V22" s="1">
        <f>IFERROR(VLOOKUP('Données patients'!V36,'Echelle CIA'!$A$4:$D$167,4,FALSE),0)</f>
        <v>0</v>
      </c>
      <c r="W22" s="1">
        <f>IFERROR(VLOOKUP('Données patients'!W36,'Echelle CIA'!$A$4:$D$167,4,FALSE),0)</f>
        <v>0</v>
      </c>
      <c r="X22" s="1">
        <f>IFERROR(VLOOKUP('Données patients'!X36,'Echelle CIA'!$A$4:$D$167,4,FALSE),0)</f>
        <v>0</v>
      </c>
      <c r="Y22" s="1">
        <f>IFERROR(VLOOKUP('Données patients'!Y36,'Echelle CIA'!$A$4:$D$167,4,FALSE),0)</f>
        <v>0</v>
      </c>
      <c r="Z22" s="1">
        <f>IFERROR(VLOOKUP('Données patients'!Z36,'Echelle CIA'!$A$4:$D$167,4,FALSE),0)</f>
        <v>0</v>
      </c>
      <c r="AA22" s="1">
        <f>IFERROR(VLOOKUP('Données patients'!AA36,'Echelle CIA'!$A$4:$D$167,4,FALSE),0)</f>
        <v>0</v>
      </c>
      <c r="AB22" s="1">
        <f>IFERROR(VLOOKUP('Données patients'!AB36,'Echelle CIA'!$A$4:$D$167,4,FALSE),0)</f>
        <v>0</v>
      </c>
      <c r="AC22" s="1">
        <f>IFERROR(VLOOKUP('Données patients'!AC36,'Echelle CIA'!$A$4:$D$167,4,FALSE),0)</f>
        <v>0</v>
      </c>
      <c r="AD22" s="1">
        <f>IFERROR(VLOOKUP('Données patients'!AD36,'Echelle CIA'!$A$4:$D$167,4,FALSE),0)</f>
        <v>0</v>
      </c>
      <c r="AE22" s="1">
        <f>IFERROR(VLOOKUP('Données patients'!AE36,'Echelle CIA'!$A$4:$D$167,4,FALSE),0)</f>
        <v>0</v>
      </c>
    </row>
    <row r="23" spans="1:31" ht="18.75" x14ac:dyDescent="0.25">
      <c r="A23" s="3" t="s">
        <v>317</v>
      </c>
      <c r="B23" s="2">
        <f>SUM(B3:B22)</f>
        <v>0</v>
      </c>
      <c r="C23" s="2">
        <f>SUM(C3:C22)</f>
        <v>0</v>
      </c>
      <c r="D23" s="2">
        <f>SUM(D3:D22)</f>
        <v>0</v>
      </c>
      <c r="E23" s="2">
        <f>SUM(E3:E22)</f>
        <v>0</v>
      </c>
      <c r="F23" s="2">
        <f t="shared" ref="F23:AE23" si="0">SUM(F3:F22)</f>
        <v>0</v>
      </c>
      <c r="G23" s="2">
        <f t="shared" si="0"/>
        <v>0</v>
      </c>
      <c r="H23" s="2">
        <f t="shared" si="0"/>
        <v>0</v>
      </c>
      <c r="I23" s="2">
        <f t="shared" si="0"/>
        <v>0</v>
      </c>
      <c r="J23" s="2">
        <f t="shared" si="0"/>
        <v>0</v>
      </c>
      <c r="K23" s="2">
        <f t="shared" si="0"/>
        <v>0</v>
      </c>
      <c r="L23" s="2">
        <f t="shared" si="0"/>
        <v>0</v>
      </c>
      <c r="M23" s="2">
        <f t="shared" si="0"/>
        <v>0</v>
      </c>
      <c r="N23" s="2">
        <f t="shared" si="0"/>
        <v>0</v>
      </c>
      <c r="O23" s="2">
        <f t="shared" si="0"/>
        <v>0</v>
      </c>
      <c r="P23" s="2">
        <f t="shared" si="0"/>
        <v>0</v>
      </c>
      <c r="Q23" s="2">
        <f t="shared" si="0"/>
        <v>0</v>
      </c>
      <c r="R23" s="2">
        <f t="shared" si="0"/>
        <v>0</v>
      </c>
      <c r="S23" s="2">
        <f t="shared" si="0"/>
        <v>0</v>
      </c>
      <c r="T23" s="2">
        <f t="shared" si="0"/>
        <v>0</v>
      </c>
      <c r="U23" s="2">
        <f t="shared" si="0"/>
        <v>0</v>
      </c>
      <c r="V23" s="2">
        <f t="shared" si="0"/>
        <v>0</v>
      </c>
      <c r="W23" s="2">
        <f t="shared" si="0"/>
        <v>0</v>
      </c>
      <c r="X23" s="2">
        <f t="shared" si="0"/>
        <v>0</v>
      </c>
      <c r="Y23" s="2">
        <f t="shared" si="0"/>
        <v>0</v>
      </c>
      <c r="Z23" s="2">
        <f t="shared" si="0"/>
        <v>0</v>
      </c>
      <c r="AA23" s="2">
        <f t="shared" si="0"/>
        <v>0</v>
      </c>
      <c r="AB23" s="2">
        <f t="shared" si="0"/>
        <v>0</v>
      </c>
      <c r="AC23" s="2">
        <f t="shared" si="0"/>
        <v>0</v>
      </c>
      <c r="AD23" s="2">
        <f t="shared" si="0"/>
        <v>0</v>
      </c>
      <c r="AE23" s="2">
        <f t="shared" si="0"/>
        <v>0</v>
      </c>
    </row>
    <row r="25" spans="1:31" ht="18.75" customHeight="1" x14ac:dyDescent="0.25">
      <c r="A25" s="181" t="s">
        <v>327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</row>
    <row r="26" spans="1:31" ht="15.75" customHeight="1" x14ac:dyDescent="0.25">
      <c r="A26" s="8"/>
      <c r="B26" s="9" t="s">
        <v>323</v>
      </c>
      <c r="C26" s="9" t="s">
        <v>324</v>
      </c>
      <c r="D26" s="9" t="s">
        <v>325</v>
      </c>
      <c r="E26" s="9" t="s">
        <v>326</v>
      </c>
      <c r="F26" s="9" t="s">
        <v>329</v>
      </c>
      <c r="G26" s="9" t="s">
        <v>330</v>
      </c>
      <c r="H26" s="9" t="s">
        <v>331</v>
      </c>
      <c r="I26" s="9" t="s">
        <v>332</v>
      </c>
      <c r="J26" s="9" t="s">
        <v>333</v>
      </c>
      <c r="K26" s="9" t="s">
        <v>334</v>
      </c>
      <c r="L26" s="9" t="s">
        <v>335</v>
      </c>
      <c r="M26" s="9" t="s">
        <v>336</v>
      </c>
      <c r="N26" s="9" t="s">
        <v>337</v>
      </c>
      <c r="O26" s="9" t="s">
        <v>338</v>
      </c>
      <c r="P26" s="9" t="s">
        <v>339</v>
      </c>
      <c r="Q26" s="9" t="s">
        <v>340</v>
      </c>
      <c r="R26" s="9" t="s">
        <v>341</v>
      </c>
      <c r="S26" s="9" t="s">
        <v>342</v>
      </c>
      <c r="T26" s="9" t="s">
        <v>343</v>
      </c>
      <c r="U26" s="9" t="s">
        <v>344</v>
      </c>
      <c r="V26" s="9" t="s">
        <v>345</v>
      </c>
      <c r="W26" s="9" t="s">
        <v>346</v>
      </c>
      <c r="X26" s="9" t="s">
        <v>347</v>
      </c>
      <c r="Y26" s="9" t="s">
        <v>348</v>
      </c>
      <c r="Z26" s="9" t="s">
        <v>349</v>
      </c>
      <c r="AA26" s="9" t="s">
        <v>350</v>
      </c>
      <c r="AB26" s="9" t="s">
        <v>351</v>
      </c>
      <c r="AC26" s="9" t="s">
        <v>352</v>
      </c>
      <c r="AD26" s="9" t="s">
        <v>353</v>
      </c>
      <c r="AE26" s="9" t="s">
        <v>354</v>
      </c>
    </row>
    <row r="27" spans="1:31" ht="15.75" x14ac:dyDescent="0.25">
      <c r="A27" s="7" t="s">
        <v>297</v>
      </c>
      <c r="B27" s="1">
        <f>IFERROR(VLOOKUP('Données patients'!B17,'Echelle ACB'!$A$4:$D$63,4,FALSE),0)</f>
        <v>0</v>
      </c>
      <c r="C27" s="1">
        <f>IFERROR(VLOOKUP('Données patients'!C17,'Echelle ACB'!$A$4:$D$63,4,FALSE),0)</f>
        <v>0</v>
      </c>
      <c r="D27" s="1">
        <f>IFERROR(VLOOKUP('Données patients'!D17,'Echelle ACB'!$A$4:$D$63,4,FALSE),0)</f>
        <v>0</v>
      </c>
      <c r="E27" s="1">
        <f>IFERROR(VLOOKUP('Données patients'!E17,'Echelle ACB'!$A$4:$D$63,4,FALSE),0)</f>
        <v>0</v>
      </c>
      <c r="F27" s="1">
        <f>IFERROR(VLOOKUP('Données patients'!F17,'Echelle ACB'!$A$4:$D$63,4,FALSE),0)</f>
        <v>0</v>
      </c>
      <c r="G27" s="1">
        <f>IFERROR(VLOOKUP('Données patients'!G17,'Echelle ACB'!$A$4:$D$63,4,FALSE),0)</f>
        <v>0</v>
      </c>
      <c r="H27" s="1">
        <f>IFERROR(VLOOKUP('Données patients'!H17,'Echelle ACB'!$A$4:$D$63,4,FALSE),0)</f>
        <v>0</v>
      </c>
      <c r="I27" s="1">
        <f>IFERROR(VLOOKUP('Données patients'!I17,'Echelle ACB'!$A$4:$D$63,4,FALSE),0)</f>
        <v>0</v>
      </c>
      <c r="J27" s="1">
        <f>IFERROR(VLOOKUP('Données patients'!J17,'Echelle ACB'!$A$4:$D$63,4,FALSE),0)</f>
        <v>0</v>
      </c>
      <c r="K27" s="1">
        <f>IFERROR(VLOOKUP('Données patients'!K17,'Echelle ACB'!$A$4:$D$63,4,FALSE),0)</f>
        <v>0</v>
      </c>
      <c r="L27" s="1">
        <f>IFERROR(VLOOKUP('Données patients'!L17,'Echelle ACB'!$A$4:$D$63,4,FALSE),0)</f>
        <v>0</v>
      </c>
      <c r="M27" s="1">
        <f>IFERROR(VLOOKUP('Données patients'!M17,'Echelle ACB'!$A$4:$D$63,4,FALSE),0)</f>
        <v>0</v>
      </c>
      <c r="N27" s="1">
        <f>IFERROR(VLOOKUP('Données patients'!N17,'Echelle ACB'!$A$4:$D$63,4,FALSE),0)</f>
        <v>0</v>
      </c>
      <c r="O27" s="1">
        <f>IFERROR(VLOOKUP('Données patients'!O17,'Echelle ACB'!$A$4:$D$63,4,FALSE),0)</f>
        <v>0</v>
      </c>
      <c r="P27" s="1">
        <f>IFERROR(VLOOKUP('Données patients'!P17,'Echelle ACB'!$A$4:$D$63,4,FALSE),0)</f>
        <v>0</v>
      </c>
      <c r="Q27" s="1">
        <f>IFERROR(VLOOKUP('Données patients'!Q17,'Echelle ACB'!$A$4:$D$63,4,FALSE),0)</f>
        <v>0</v>
      </c>
      <c r="R27" s="1">
        <f>IFERROR(VLOOKUP('Données patients'!R17,'Echelle ACB'!$A$4:$D$63,4,FALSE),0)</f>
        <v>0</v>
      </c>
      <c r="S27" s="1">
        <f>IFERROR(VLOOKUP('Données patients'!S17,'Echelle ACB'!$A$4:$D$63,4,FALSE),0)</f>
        <v>0</v>
      </c>
      <c r="T27" s="1">
        <f>IFERROR(VLOOKUP('Données patients'!T17,'Echelle ACB'!$A$4:$D$63,4,FALSE),0)</f>
        <v>0</v>
      </c>
      <c r="U27" s="1">
        <f>IFERROR(VLOOKUP('Données patients'!U17,'Echelle ACB'!$A$4:$D$63,4,FALSE),0)</f>
        <v>0</v>
      </c>
      <c r="V27" s="1">
        <f>IFERROR(VLOOKUP('Données patients'!V17,'Echelle ACB'!$A$4:$D$63,4,FALSE),0)</f>
        <v>0</v>
      </c>
      <c r="W27" s="1">
        <f>IFERROR(VLOOKUP('Données patients'!W17,'Echelle ACB'!$A$4:$D$63,4,FALSE),0)</f>
        <v>0</v>
      </c>
      <c r="X27" s="1">
        <f>IFERROR(VLOOKUP('Données patients'!X17,'Echelle ACB'!$A$4:$D$63,4,FALSE),0)</f>
        <v>0</v>
      </c>
      <c r="Y27" s="1">
        <f>IFERROR(VLOOKUP('Données patients'!Y17,'Echelle ACB'!$A$4:$D$63,4,FALSE),0)</f>
        <v>0</v>
      </c>
      <c r="Z27" s="1">
        <f>IFERROR(VLOOKUP('Données patients'!Z17,'Echelle ACB'!$A$4:$D$63,4,FALSE),0)</f>
        <v>0</v>
      </c>
      <c r="AA27" s="1">
        <f>IFERROR(VLOOKUP('Données patients'!AA17,'Echelle ACB'!$A$4:$D$63,4,FALSE),0)</f>
        <v>0</v>
      </c>
      <c r="AB27" s="1">
        <f>IFERROR(VLOOKUP('Données patients'!AB17,'Echelle ACB'!$A$4:$D$63,4,FALSE),0)</f>
        <v>0</v>
      </c>
      <c r="AC27" s="1">
        <f>IFERROR(VLOOKUP('Données patients'!AC17,'Echelle ACB'!$A$4:$D$63,4,FALSE),0)</f>
        <v>0</v>
      </c>
      <c r="AD27" s="1">
        <f>IFERROR(VLOOKUP('Données patients'!AD17,'Echelle ACB'!$A$4:$D$63,4,FALSE),0)</f>
        <v>0</v>
      </c>
      <c r="AE27" s="1">
        <f>IFERROR(VLOOKUP('Données patients'!AE17,'Echelle ACB'!$A$4:$D$63,4,FALSE),0)</f>
        <v>0</v>
      </c>
    </row>
    <row r="28" spans="1:31" ht="15.75" x14ac:dyDescent="0.25">
      <c r="A28" s="7" t="s">
        <v>298</v>
      </c>
      <c r="B28" s="1">
        <f>IFERROR(VLOOKUP('Données patients'!B18,'Echelle ACB'!$A$4:$D$63,4,FALSE),0)</f>
        <v>0</v>
      </c>
      <c r="C28" s="1">
        <f>IFERROR(VLOOKUP('Données patients'!C18,'Echelle ACB'!$A$4:$D$63,4,FALSE),0)</f>
        <v>0</v>
      </c>
      <c r="D28" s="1">
        <f>IFERROR(VLOOKUP('Données patients'!D18,'Echelle ACB'!$A$4:$D$63,4,FALSE),0)</f>
        <v>0</v>
      </c>
      <c r="E28" s="1">
        <f>IFERROR(VLOOKUP('Données patients'!E18,'Echelle ACB'!$A$4:$D$63,4,FALSE),0)</f>
        <v>0</v>
      </c>
      <c r="F28" s="1">
        <f>IFERROR(VLOOKUP('Données patients'!F18,'Echelle ACB'!$A$4:$D$63,4,FALSE),0)</f>
        <v>0</v>
      </c>
      <c r="G28" s="1">
        <f>IFERROR(VLOOKUP('Données patients'!G18,'Echelle ACB'!$A$4:$D$63,4,FALSE),0)</f>
        <v>0</v>
      </c>
      <c r="H28" s="1">
        <f>IFERROR(VLOOKUP('Données patients'!H18,'Echelle ACB'!$A$4:$D$63,4,FALSE),0)</f>
        <v>0</v>
      </c>
      <c r="I28" s="1">
        <f>IFERROR(VLOOKUP('Données patients'!I18,'Echelle ACB'!$A$4:$D$63,4,FALSE),0)</f>
        <v>0</v>
      </c>
      <c r="J28" s="1">
        <f>IFERROR(VLOOKUP('Données patients'!J18,'Echelle ACB'!$A$4:$D$63,4,FALSE),0)</f>
        <v>0</v>
      </c>
      <c r="K28" s="1">
        <f>IFERROR(VLOOKUP('Données patients'!K18,'Echelle ACB'!$A$4:$D$63,4,FALSE),0)</f>
        <v>0</v>
      </c>
      <c r="L28" s="1">
        <f>IFERROR(VLOOKUP('Données patients'!L18,'Echelle ACB'!$A$4:$D$63,4,FALSE),0)</f>
        <v>0</v>
      </c>
      <c r="M28" s="1">
        <f>IFERROR(VLOOKUP('Données patients'!M18,'Echelle ACB'!$A$4:$D$63,4,FALSE),0)</f>
        <v>0</v>
      </c>
      <c r="N28" s="1">
        <f>IFERROR(VLOOKUP('Données patients'!N18,'Echelle ACB'!$A$4:$D$63,4,FALSE),0)</f>
        <v>0</v>
      </c>
      <c r="O28" s="1">
        <f>IFERROR(VLOOKUP('Données patients'!O18,'Echelle ACB'!$A$4:$D$63,4,FALSE),0)</f>
        <v>0</v>
      </c>
      <c r="P28" s="1">
        <f>IFERROR(VLOOKUP('Données patients'!P18,'Echelle ACB'!$A$4:$D$63,4,FALSE),0)</f>
        <v>0</v>
      </c>
      <c r="Q28" s="1">
        <f>IFERROR(VLOOKUP('Données patients'!Q18,'Echelle ACB'!$A$4:$D$63,4,FALSE),0)</f>
        <v>0</v>
      </c>
      <c r="R28" s="1">
        <f>IFERROR(VLOOKUP('Données patients'!R18,'Echelle ACB'!$A$4:$D$63,4,FALSE),0)</f>
        <v>0</v>
      </c>
      <c r="S28" s="1">
        <f>IFERROR(VLOOKUP('Données patients'!S18,'Echelle ACB'!$A$4:$D$63,4,FALSE),0)</f>
        <v>0</v>
      </c>
      <c r="T28" s="1">
        <f>IFERROR(VLOOKUP('Données patients'!T18,'Echelle ACB'!$A$4:$D$63,4,FALSE),0)</f>
        <v>0</v>
      </c>
      <c r="U28" s="1">
        <f>IFERROR(VLOOKUP('Données patients'!U18,'Echelle ACB'!$A$4:$D$63,4,FALSE),0)</f>
        <v>0</v>
      </c>
      <c r="V28" s="1">
        <f>IFERROR(VLOOKUP('Données patients'!V18,'Echelle ACB'!$A$4:$D$63,4,FALSE),0)</f>
        <v>0</v>
      </c>
      <c r="W28" s="1">
        <f>IFERROR(VLOOKUP('Données patients'!W18,'Echelle ACB'!$A$4:$D$63,4,FALSE),0)</f>
        <v>0</v>
      </c>
      <c r="X28" s="1">
        <f>IFERROR(VLOOKUP('Données patients'!X18,'Echelle ACB'!$A$4:$D$63,4,FALSE),0)</f>
        <v>0</v>
      </c>
      <c r="Y28" s="1">
        <f>IFERROR(VLOOKUP('Données patients'!Y18,'Echelle ACB'!$A$4:$D$63,4,FALSE),0)</f>
        <v>0</v>
      </c>
      <c r="Z28" s="1">
        <f>IFERROR(VLOOKUP('Données patients'!Z18,'Echelle ACB'!$A$4:$D$63,4,FALSE),0)</f>
        <v>0</v>
      </c>
      <c r="AA28" s="1">
        <f>IFERROR(VLOOKUP('Données patients'!AA18,'Echelle ACB'!$A$4:$D$63,4,FALSE),0)</f>
        <v>0</v>
      </c>
      <c r="AB28" s="1">
        <f>IFERROR(VLOOKUP('Données patients'!AB18,'Echelle ACB'!$A$4:$D$63,4,FALSE),0)</f>
        <v>0</v>
      </c>
      <c r="AC28" s="1">
        <f>IFERROR(VLOOKUP('Données patients'!AC18,'Echelle ACB'!$A$4:$D$63,4,FALSE),0)</f>
        <v>0</v>
      </c>
      <c r="AD28" s="1">
        <f>IFERROR(VLOOKUP('Données patients'!AD18,'Echelle ACB'!$A$4:$D$63,4,FALSE),0)</f>
        <v>0</v>
      </c>
      <c r="AE28" s="1">
        <f>IFERROR(VLOOKUP('Données patients'!AE18,'Echelle ACB'!$A$4:$D$63,4,FALSE),0)</f>
        <v>0</v>
      </c>
    </row>
    <row r="29" spans="1:31" ht="15.75" x14ac:dyDescent="0.25">
      <c r="A29" s="7" t="s">
        <v>299</v>
      </c>
      <c r="B29" s="1">
        <f>IFERROR(VLOOKUP('Données patients'!B19,'Echelle ACB'!$A$4:$D$63,4,FALSE),0)</f>
        <v>0</v>
      </c>
      <c r="C29" s="1">
        <f>IFERROR(VLOOKUP('Données patients'!C19,'Echelle ACB'!$A$4:$D$63,4,FALSE),0)</f>
        <v>0</v>
      </c>
      <c r="D29" s="1">
        <f>IFERROR(VLOOKUP('Données patients'!D19,'Echelle ACB'!$A$4:$D$63,4,FALSE),0)</f>
        <v>0</v>
      </c>
      <c r="E29" s="1">
        <f>IFERROR(VLOOKUP('Données patients'!E19,'Echelle ACB'!$A$4:$D$63,4,FALSE),0)</f>
        <v>0</v>
      </c>
      <c r="F29" s="1">
        <f>IFERROR(VLOOKUP('Données patients'!F19,'Echelle ACB'!$A$4:$D$63,4,FALSE),0)</f>
        <v>0</v>
      </c>
      <c r="G29" s="1">
        <f>IFERROR(VLOOKUP('Données patients'!G19,'Echelle ACB'!$A$4:$D$63,4,FALSE),0)</f>
        <v>0</v>
      </c>
      <c r="H29" s="1">
        <f>IFERROR(VLOOKUP('Données patients'!H19,'Echelle ACB'!$A$4:$D$63,4,FALSE),0)</f>
        <v>0</v>
      </c>
      <c r="I29" s="1">
        <f>IFERROR(VLOOKUP('Données patients'!I19,'Echelle ACB'!$A$4:$D$63,4,FALSE),0)</f>
        <v>0</v>
      </c>
      <c r="J29" s="1">
        <f>IFERROR(VLOOKUP('Données patients'!J19,'Echelle ACB'!$A$4:$D$63,4,FALSE),0)</f>
        <v>0</v>
      </c>
      <c r="K29" s="1">
        <f>IFERROR(VLOOKUP('Données patients'!K19,'Echelle ACB'!$A$4:$D$63,4,FALSE),0)</f>
        <v>0</v>
      </c>
      <c r="L29" s="1">
        <f>IFERROR(VLOOKUP('Données patients'!L19,'Echelle ACB'!$A$4:$D$63,4,FALSE),0)</f>
        <v>0</v>
      </c>
      <c r="M29" s="1">
        <f>IFERROR(VLOOKUP('Données patients'!M19,'Echelle ACB'!$A$4:$D$63,4,FALSE),0)</f>
        <v>0</v>
      </c>
      <c r="N29" s="1">
        <f>IFERROR(VLOOKUP('Données patients'!N19,'Echelle ACB'!$A$4:$D$63,4,FALSE),0)</f>
        <v>0</v>
      </c>
      <c r="O29" s="1">
        <f>IFERROR(VLOOKUP('Données patients'!O19,'Echelle ACB'!$A$4:$D$63,4,FALSE),0)</f>
        <v>0</v>
      </c>
      <c r="P29" s="1">
        <f>IFERROR(VLOOKUP('Données patients'!P19,'Echelle ACB'!$A$4:$D$63,4,FALSE),0)</f>
        <v>0</v>
      </c>
      <c r="Q29" s="1">
        <f>IFERROR(VLOOKUP('Données patients'!Q19,'Echelle ACB'!$A$4:$D$63,4,FALSE),0)</f>
        <v>0</v>
      </c>
      <c r="R29" s="1">
        <f>IFERROR(VLOOKUP('Données patients'!R19,'Echelle ACB'!$A$4:$D$63,4,FALSE),0)</f>
        <v>0</v>
      </c>
      <c r="S29" s="1">
        <f>IFERROR(VLOOKUP('Données patients'!S19,'Echelle ACB'!$A$4:$D$63,4,FALSE),0)</f>
        <v>0</v>
      </c>
      <c r="T29" s="1">
        <f>IFERROR(VLOOKUP('Données patients'!T19,'Echelle ACB'!$A$4:$D$63,4,FALSE),0)</f>
        <v>0</v>
      </c>
      <c r="U29" s="1">
        <f>IFERROR(VLOOKUP('Données patients'!U19,'Echelle ACB'!$A$4:$D$63,4,FALSE),0)</f>
        <v>0</v>
      </c>
      <c r="V29" s="1">
        <f>IFERROR(VLOOKUP('Données patients'!V19,'Echelle ACB'!$A$4:$D$63,4,FALSE),0)</f>
        <v>0</v>
      </c>
      <c r="W29" s="1">
        <f>IFERROR(VLOOKUP('Données patients'!W19,'Echelle ACB'!$A$4:$D$63,4,FALSE),0)</f>
        <v>0</v>
      </c>
      <c r="X29" s="1">
        <f>IFERROR(VLOOKUP('Données patients'!X19,'Echelle ACB'!$A$4:$D$63,4,FALSE),0)</f>
        <v>0</v>
      </c>
      <c r="Y29" s="1">
        <f>IFERROR(VLOOKUP('Données patients'!Y19,'Echelle ACB'!$A$4:$D$63,4,FALSE),0)</f>
        <v>0</v>
      </c>
      <c r="Z29" s="1">
        <f>IFERROR(VLOOKUP('Données patients'!Z19,'Echelle ACB'!$A$4:$D$63,4,FALSE),0)</f>
        <v>0</v>
      </c>
      <c r="AA29" s="1">
        <f>IFERROR(VLOOKUP('Données patients'!AA19,'Echelle ACB'!$A$4:$D$63,4,FALSE),0)</f>
        <v>0</v>
      </c>
      <c r="AB29" s="1">
        <f>IFERROR(VLOOKUP('Données patients'!AB19,'Echelle ACB'!$A$4:$D$63,4,FALSE),0)</f>
        <v>0</v>
      </c>
      <c r="AC29" s="1">
        <f>IFERROR(VLOOKUP('Données patients'!AC19,'Echelle ACB'!$A$4:$D$63,4,FALSE),0)</f>
        <v>0</v>
      </c>
      <c r="AD29" s="1">
        <f>IFERROR(VLOOKUP('Données patients'!AD19,'Echelle ACB'!$A$4:$D$63,4,FALSE),0)</f>
        <v>0</v>
      </c>
      <c r="AE29" s="1">
        <f>IFERROR(VLOOKUP('Données patients'!AE19,'Echelle ACB'!$A$4:$D$63,4,FALSE),0)</f>
        <v>0</v>
      </c>
    </row>
    <row r="30" spans="1:31" ht="15.75" x14ac:dyDescent="0.25">
      <c r="A30" s="7" t="s">
        <v>300</v>
      </c>
      <c r="B30" s="1">
        <f>IFERROR(VLOOKUP('Données patients'!B20,'Echelle ACB'!$A$4:$D$63,4,FALSE),0)</f>
        <v>0</v>
      </c>
      <c r="C30" s="1">
        <f>IFERROR(VLOOKUP('Données patients'!C20,'Echelle ACB'!$A$4:$D$63,4,FALSE),0)</f>
        <v>0</v>
      </c>
      <c r="D30" s="1">
        <f>IFERROR(VLOOKUP('Données patients'!D20,'Echelle ACB'!$A$4:$D$63,4,FALSE),0)</f>
        <v>0</v>
      </c>
      <c r="E30" s="1">
        <f>IFERROR(VLOOKUP('Données patients'!E20,'Echelle ACB'!$A$4:$D$63,4,FALSE),0)</f>
        <v>0</v>
      </c>
      <c r="F30" s="1">
        <f>IFERROR(VLOOKUP('Données patients'!F20,'Echelle ACB'!$A$4:$D$63,4,FALSE),0)</f>
        <v>0</v>
      </c>
      <c r="G30" s="1">
        <f>IFERROR(VLOOKUP('Données patients'!G20,'Echelle ACB'!$A$4:$D$63,4,FALSE),0)</f>
        <v>0</v>
      </c>
      <c r="H30" s="1">
        <f>IFERROR(VLOOKUP('Données patients'!H20,'Echelle ACB'!$A$4:$D$63,4,FALSE),0)</f>
        <v>0</v>
      </c>
      <c r="I30" s="1">
        <f>IFERROR(VLOOKUP('Données patients'!I20,'Echelle ACB'!$A$4:$D$63,4,FALSE),0)</f>
        <v>0</v>
      </c>
      <c r="J30" s="1">
        <f>IFERROR(VLOOKUP('Données patients'!J20,'Echelle ACB'!$A$4:$D$63,4,FALSE),0)</f>
        <v>0</v>
      </c>
      <c r="K30" s="1">
        <f>IFERROR(VLOOKUP('Données patients'!K20,'Echelle ACB'!$A$4:$D$63,4,FALSE),0)</f>
        <v>0</v>
      </c>
      <c r="L30" s="1">
        <f>IFERROR(VLOOKUP('Données patients'!L20,'Echelle ACB'!$A$4:$D$63,4,FALSE),0)</f>
        <v>0</v>
      </c>
      <c r="M30" s="1">
        <f>IFERROR(VLOOKUP('Données patients'!M20,'Echelle ACB'!$A$4:$D$63,4,FALSE),0)</f>
        <v>0</v>
      </c>
      <c r="N30" s="1">
        <f>IFERROR(VLOOKUP('Données patients'!N20,'Echelle ACB'!$A$4:$D$63,4,FALSE),0)</f>
        <v>0</v>
      </c>
      <c r="O30" s="1">
        <f>IFERROR(VLOOKUP('Données patients'!O20,'Echelle ACB'!$A$4:$D$63,4,FALSE),0)</f>
        <v>0</v>
      </c>
      <c r="P30" s="1">
        <f>IFERROR(VLOOKUP('Données patients'!P20,'Echelle ACB'!$A$4:$D$63,4,FALSE),0)</f>
        <v>0</v>
      </c>
      <c r="Q30" s="1">
        <f>IFERROR(VLOOKUP('Données patients'!Q20,'Echelle ACB'!$A$4:$D$63,4,FALSE),0)</f>
        <v>0</v>
      </c>
      <c r="R30" s="1">
        <f>IFERROR(VLOOKUP('Données patients'!R20,'Echelle ACB'!$A$4:$D$63,4,FALSE),0)</f>
        <v>0</v>
      </c>
      <c r="S30" s="1">
        <f>IFERROR(VLOOKUP('Données patients'!S20,'Echelle ACB'!$A$4:$D$63,4,FALSE),0)</f>
        <v>0</v>
      </c>
      <c r="T30" s="1">
        <f>IFERROR(VLOOKUP('Données patients'!T20,'Echelle ACB'!$A$4:$D$63,4,FALSE),0)</f>
        <v>0</v>
      </c>
      <c r="U30" s="1">
        <f>IFERROR(VLOOKUP('Données patients'!U20,'Echelle ACB'!$A$4:$D$63,4,FALSE),0)</f>
        <v>0</v>
      </c>
      <c r="V30" s="1">
        <f>IFERROR(VLOOKUP('Données patients'!V20,'Echelle ACB'!$A$4:$D$63,4,FALSE),0)</f>
        <v>0</v>
      </c>
      <c r="W30" s="1">
        <f>IFERROR(VLOOKUP('Données patients'!W20,'Echelle ACB'!$A$4:$D$63,4,FALSE),0)</f>
        <v>0</v>
      </c>
      <c r="X30" s="1">
        <f>IFERROR(VLOOKUP('Données patients'!X20,'Echelle ACB'!$A$4:$D$63,4,FALSE),0)</f>
        <v>0</v>
      </c>
      <c r="Y30" s="1">
        <f>IFERROR(VLOOKUP('Données patients'!Y20,'Echelle ACB'!$A$4:$D$63,4,FALSE),0)</f>
        <v>0</v>
      </c>
      <c r="Z30" s="1">
        <f>IFERROR(VLOOKUP('Données patients'!Z20,'Echelle ACB'!$A$4:$D$63,4,FALSE),0)</f>
        <v>0</v>
      </c>
      <c r="AA30" s="1">
        <f>IFERROR(VLOOKUP('Données patients'!AA20,'Echelle ACB'!$A$4:$D$63,4,FALSE),0)</f>
        <v>0</v>
      </c>
      <c r="AB30" s="1">
        <f>IFERROR(VLOOKUP('Données patients'!AB20,'Echelle ACB'!$A$4:$D$63,4,FALSE),0)</f>
        <v>0</v>
      </c>
      <c r="AC30" s="1">
        <f>IFERROR(VLOOKUP('Données patients'!AC20,'Echelle ACB'!$A$4:$D$63,4,FALSE),0)</f>
        <v>0</v>
      </c>
      <c r="AD30" s="1">
        <f>IFERROR(VLOOKUP('Données patients'!AD20,'Echelle ACB'!$A$4:$D$63,4,FALSE),0)</f>
        <v>0</v>
      </c>
      <c r="AE30" s="1">
        <f>IFERROR(VLOOKUP('Données patients'!AE20,'Echelle ACB'!$A$4:$D$63,4,FALSE),0)</f>
        <v>0</v>
      </c>
    </row>
    <row r="31" spans="1:31" ht="15.75" x14ac:dyDescent="0.25">
      <c r="A31" s="7" t="s">
        <v>301</v>
      </c>
      <c r="B31" s="1">
        <f>IFERROR(VLOOKUP('Données patients'!B21,'Echelle ACB'!$A$4:$D$63,4,FALSE),0)</f>
        <v>0</v>
      </c>
      <c r="C31" s="1">
        <f>IFERROR(VLOOKUP('Données patients'!C21,'Echelle ACB'!$A$4:$D$63,4,FALSE),0)</f>
        <v>0</v>
      </c>
      <c r="D31" s="1">
        <f>IFERROR(VLOOKUP('Données patients'!D21,'Echelle ACB'!$A$4:$D$63,4,FALSE),0)</f>
        <v>0</v>
      </c>
      <c r="E31" s="1">
        <f>IFERROR(VLOOKUP('Données patients'!E21,'Echelle ACB'!$A$4:$D$63,4,FALSE),0)</f>
        <v>0</v>
      </c>
      <c r="F31" s="1">
        <f>IFERROR(VLOOKUP('Données patients'!F21,'Echelle ACB'!$A$4:$D$63,4,FALSE),0)</f>
        <v>0</v>
      </c>
      <c r="G31" s="1">
        <f>IFERROR(VLOOKUP('Données patients'!G21,'Echelle ACB'!$A$4:$D$63,4,FALSE),0)</f>
        <v>0</v>
      </c>
      <c r="H31" s="1">
        <f>IFERROR(VLOOKUP('Données patients'!H21,'Echelle ACB'!$A$4:$D$63,4,FALSE),0)</f>
        <v>0</v>
      </c>
      <c r="I31" s="1">
        <f>IFERROR(VLOOKUP('Données patients'!I21,'Echelle ACB'!$A$4:$D$63,4,FALSE),0)</f>
        <v>0</v>
      </c>
      <c r="J31" s="1">
        <f>IFERROR(VLOOKUP('Données patients'!J21,'Echelle ACB'!$A$4:$D$63,4,FALSE),0)</f>
        <v>0</v>
      </c>
      <c r="K31" s="1">
        <f>IFERROR(VLOOKUP('Données patients'!K21,'Echelle ACB'!$A$4:$D$63,4,FALSE),0)</f>
        <v>0</v>
      </c>
      <c r="L31" s="1">
        <f>IFERROR(VLOOKUP('Données patients'!L21,'Echelle ACB'!$A$4:$D$63,4,FALSE),0)</f>
        <v>0</v>
      </c>
      <c r="M31" s="1">
        <f>IFERROR(VLOOKUP('Données patients'!M21,'Echelle ACB'!$A$4:$D$63,4,FALSE),0)</f>
        <v>0</v>
      </c>
      <c r="N31" s="1">
        <f>IFERROR(VLOOKUP('Données patients'!N21,'Echelle ACB'!$A$4:$D$63,4,FALSE),0)</f>
        <v>0</v>
      </c>
      <c r="O31" s="1">
        <f>IFERROR(VLOOKUP('Données patients'!O21,'Echelle ACB'!$A$4:$D$63,4,FALSE),0)</f>
        <v>0</v>
      </c>
      <c r="P31" s="1">
        <f>IFERROR(VLOOKUP('Données patients'!P21,'Echelle ACB'!$A$4:$D$63,4,FALSE),0)</f>
        <v>0</v>
      </c>
      <c r="Q31" s="1">
        <f>IFERROR(VLOOKUP('Données patients'!Q21,'Echelle ACB'!$A$4:$D$63,4,FALSE),0)</f>
        <v>0</v>
      </c>
      <c r="R31" s="1">
        <f>IFERROR(VLOOKUP('Données patients'!R21,'Echelle ACB'!$A$4:$D$63,4,FALSE),0)</f>
        <v>0</v>
      </c>
      <c r="S31" s="1">
        <f>IFERROR(VLOOKUP('Données patients'!S21,'Echelle ACB'!$A$4:$D$63,4,FALSE),0)</f>
        <v>0</v>
      </c>
      <c r="T31" s="1">
        <f>IFERROR(VLOOKUP('Données patients'!T21,'Echelle ACB'!$A$4:$D$63,4,FALSE),0)</f>
        <v>0</v>
      </c>
      <c r="U31" s="1">
        <f>IFERROR(VLOOKUP('Données patients'!U21,'Echelle ACB'!$A$4:$D$63,4,FALSE),0)</f>
        <v>0</v>
      </c>
      <c r="V31" s="1">
        <f>IFERROR(VLOOKUP('Données patients'!V21,'Echelle ACB'!$A$4:$D$63,4,FALSE),0)</f>
        <v>0</v>
      </c>
      <c r="W31" s="1">
        <f>IFERROR(VLOOKUP('Données patients'!W21,'Echelle ACB'!$A$4:$D$63,4,FALSE),0)</f>
        <v>0</v>
      </c>
      <c r="X31" s="1">
        <f>IFERROR(VLOOKUP('Données patients'!X21,'Echelle ACB'!$A$4:$D$63,4,FALSE),0)</f>
        <v>0</v>
      </c>
      <c r="Y31" s="1">
        <f>IFERROR(VLOOKUP('Données patients'!Y21,'Echelle ACB'!$A$4:$D$63,4,FALSE),0)</f>
        <v>0</v>
      </c>
      <c r="Z31" s="1">
        <f>IFERROR(VLOOKUP('Données patients'!Z21,'Echelle ACB'!$A$4:$D$63,4,FALSE),0)</f>
        <v>0</v>
      </c>
      <c r="AA31" s="1">
        <f>IFERROR(VLOOKUP('Données patients'!AA21,'Echelle ACB'!$A$4:$D$63,4,FALSE),0)</f>
        <v>0</v>
      </c>
      <c r="AB31" s="1">
        <f>IFERROR(VLOOKUP('Données patients'!AB21,'Echelle ACB'!$A$4:$D$63,4,FALSE),0)</f>
        <v>0</v>
      </c>
      <c r="AC31" s="1">
        <f>IFERROR(VLOOKUP('Données patients'!AC21,'Echelle ACB'!$A$4:$D$63,4,FALSE),0)</f>
        <v>0</v>
      </c>
      <c r="AD31" s="1">
        <f>IFERROR(VLOOKUP('Données patients'!AD21,'Echelle ACB'!$A$4:$D$63,4,FALSE),0)</f>
        <v>0</v>
      </c>
      <c r="AE31" s="1">
        <f>IFERROR(VLOOKUP('Données patients'!AE21,'Echelle ACB'!$A$4:$D$63,4,FALSE),0)</f>
        <v>0</v>
      </c>
    </row>
    <row r="32" spans="1:31" ht="15.75" x14ac:dyDescent="0.25">
      <c r="A32" s="7" t="s">
        <v>302</v>
      </c>
      <c r="B32" s="1">
        <f>IFERROR(VLOOKUP('Données patients'!B22,'Echelle ACB'!$A$4:$D$63,4,FALSE),0)</f>
        <v>0</v>
      </c>
      <c r="C32" s="1">
        <f>IFERROR(VLOOKUP('Données patients'!C22,'Echelle ACB'!$A$4:$D$63,4,FALSE),0)</f>
        <v>0</v>
      </c>
      <c r="D32" s="1">
        <f>IFERROR(VLOOKUP('Données patients'!D22,'Echelle ACB'!$A$4:$D$63,4,FALSE),0)</f>
        <v>0</v>
      </c>
      <c r="E32" s="1">
        <f>IFERROR(VLOOKUP('Données patients'!E22,'Echelle ACB'!$A$4:$D$63,4,FALSE),0)</f>
        <v>0</v>
      </c>
      <c r="F32" s="1">
        <f>IFERROR(VLOOKUP('Données patients'!F22,'Echelle ACB'!$A$4:$D$63,4,FALSE),0)</f>
        <v>0</v>
      </c>
      <c r="G32" s="1">
        <f>IFERROR(VLOOKUP('Données patients'!G22,'Echelle ACB'!$A$4:$D$63,4,FALSE),0)</f>
        <v>0</v>
      </c>
      <c r="H32" s="1">
        <f>IFERROR(VLOOKUP('Données patients'!H22,'Echelle ACB'!$A$4:$D$63,4,FALSE),0)</f>
        <v>0</v>
      </c>
      <c r="I32" s="1">
        <f>IFERROR(VLOOKUP('Données patients'!I22,'Echelle ACB'!$A$4:$D$63,4,FALSE),0)</f>
        <v>0</v>
      </c>
      <c r="J32" s="1">
        <f>IFERROR(VLOOKUP('Données patients'!J22,'Echelle ACB'!$A$4:$D$63,4,FALSE),0)</f>
        <v>0</v>
      </c>
      <c r="K32" s="1">
        <f>IFERROR(VLOOKUP('Données patients'!K22,'Echelle ACB'!$A$4:$D$63,4,FALSE),0)</f>
        <v>0</v>
      </c>
      <c r="L32" s="1">
        <f>IFERROR(VLOOKUP('Données patients'!L22,'Echelle ACB'!$A$4:$D$63,4,FALSE),0)</f>
        <v>0</v>
      </c>
      <c r="M32" s="1">
        <f>IFERROR(VLOOKUP('Données patients'!M22,'Echelle ACB'!$A$4:$D$63,4,FALSE),0)</f>
        <v>0</v>
      </c>
      <c r="N32" s="1">
        <f>IFERROR(VLOOKUP('Données patients'!N22,'Echelle ACB'!$A$4:$D$63,4,FALSE),0)</f>
        <v>0</v>
      </c>
      <c r="O32" s="1">
        <f>IFERROR(VLOOKUP('Données patients'!O22,'Echelle ACB'!$A$4:$D$63,4,FALSE),0)</f>
        <v>0</v>
      </c>
      <c r="P32" s="1">
        <f>IFERROR(VLOOKUP('Données patients'!P22,'Echelle ACB'!$A$4:$D$63,4,FALSE),0)</f>
        <v>0</v>
      </c>
      <c r="Q32" s="1">
        <f>IFERROR(VLOOKUP('Données patients'!Q22,'Echelle ACB'!$A$4:$D$63,4,FALSE),0)</f>
        <v>0</v>
      </c>
      <c r="R32" s="1">
        <f>IFERROR(VLOOKUP('Données patients'!R22,'Echelle ACB'!$A$4:$D$63,4,FALSE),0)</f>
        <v>0</v>
      </c>
      <c r="S32" s="1">
        <f>IFERROR(VLOOKUP('Données patients'!S22,'Echelle ACB'!$A$4:$D$63,4,FALSE),0)</f>
        <v>0</v>
      </c>
      <c r="T32" s="1">
        <f>IFERROR(VLOOKUP('Données patients'!T22,'Echelle ACB'!$A$4:$D$63,4,FALSE),0)</f>
        <v>0</v>
      </c>
      <c r="U32" s="1">
        <f>IFERROR(VLOOKUP('Données patients'!U22,'Echelle ACB'!$A$4:$D$63,4,FALSE),0)</f>
        <v>0</v>
      </c>
      <c r="V32" s="1">
        <f>IFERROR(VLOOKUP('Données patients'!V22,'Echelle ACB'!$A$4:$D$63,4,FALSE),0)</f>
        <v>0</v>
      </c>
      <c r="W32" s="1">
        <f>IFERROR(VLOOKUP('Données patients'!W22,'Echelle ACB'!$A$4:$D$63,4,FALSE),0)</f>
        <v>0</v>
      </c>
      <c r="X32" s="1">
        <f>IFERROR(VLOOKUP('Données patients'!X22,'Echelle ACB'!$A$4:$D$63,4,FALSE),0)</f>
        <v>0</v>
      </c>
      <c r="Y32" s="1">
        <f>IFERROR(VLOOKUP('Données patients'!Y22,'Echelle ACB'!$A$4:$D$63,4,FALSE),0)</f>
        <v>0</v>
      </c>
      <c r="Z32" s="1">
        <f>IFERROR(VLOOKUP('Données patients'!Z22,'Echelle ACB'!$A$4:$D$63,4,FALSE),0)</f>
        <v>0</v>
      </c>
      <c r="AA32" s="1">
        <f>IFERROR(VLOOKUP('Données patients'!AA22,'Echelle ACB'!$A$4:$D$63,4,FALSE),0)</f>
        <v>0</v>
      </c>
      <c r="AB32" s="1">
        <f>IFERROR(VLOOKUP('Données patients'!AB22,'Echelle ACB'!$A$4:$D$63,4,FALSE),0)</f>
        <v>0</v>
      </c>
      <c r="AC32" s="1">
        <f>IFERROR(VLOOKUP('Données patients'!AC22,'Echelle ACB'!$A$4:$D$63,4,FALSE),0)</f>
        <v>0</v>
      </c>
      <c r="AD32" s="1">
        <f>IFERROR(VLOOKUP('Données patients'!AD22,'Echelle ACB'!$A$4:$D$63,4,FALSE),0)</f>
        <v>0</v>
      </c>
      <c r="AE32" s="1">
        <f>IFERROR(VLOOKUP('Données patients'!AE22,'Echelle ACB'!$A$4:$D$63,4,FALSE),0)</f>
        <v>0</v>
      </c>
    </row>
    <row r="33" spans="1:31" ht="15.75" x14ac:dyDescent="0.25">
      <c r="A33" s="7" t="s">
        <v>303</v>
      </c>
      <c r="B33" s="1">
        <f>IFERROR(VLOOKUP('Données patients'!B23,'Echelle ACB'!$A$4:$D$63,4,FALSE),0)</f>
        <v>0</v>
      </c>
      <c r="C33" s="1">
        <f>IFERROR(VLOOKUP('Données patients'!C23,'Echelle ACB'!$A$4:$D$63,4,FALSE),0)</f>
        <v>0</v>
      </c>
      <c r="D33" s="1">
        <f>IFERROR(VLOOKUP('Données patients'!D23,'Echelle ACB'!$A$4:$D$63,4,FALSE),0)</f>
        <v>0</v>
      </c>
      <c r="E33" s="1">
        <f>IFERROR(VLOOKUP('Données patients'!E23,'Echelle ACB'!$A$4:$D$63,4,FALSE),0)</f>
        <v>0</v>
      </c>
      <c r="F33" s="1">
        <f>IFERROR(VLOOKUP('Données patients'!F23,'Echelle ACB'!$A$4:$D$63,4,FALSE),0)</f>
        <v>0</v>
      </c>
      <c r="G33" s="1">
        <f>IFERROR(VLOOKUP('Données patients'!G23,'Echelle ACB'!$A$4:$D$63,4,FALSE),0)</f>
        <v>0</v>
      </c>
      <c r="H33" s="1">
        <f>IFERROR(VLOOKUP('Données patients'!H23,'Echelle ACB'!$A$4:$D$63,4,FALSE),0)</f>
        <v>0</v>
      </c>
      <c r="I33" s="1">
        <f>IFERROR(VLOOKUP('Données patients'!I23,'Echelle ACB'!$A$4:$D$63,4,FALSE),0)</f>
        <v>0</v>
      </c>
      <c r="J33" s="1">
        <f>IFERROR(VLOOKUP('Données patients'!J23,'Echelle ACB'!$A$4:$D$63,4,FALSE),0)</f>
        <v>0</v>
      </c>
      <c r="K33" s="1">
        <f>IFERROR(VLOOKUP('Données patients'!K23,'Echelle ACB'!$A$4:$D$63,4,FALSE),0)</f>
        <v>0</v>
      </c>
      <c r="L33" s="1">
        <f>IFERROR(VLOOKUP('Données patients'!L23,'Echelle ACB'!$A$4:$D$63,4,FALSE),0)</f>
        <v>0</v>
      </c>
      <c r="M33" s="1">
        <f>IFERROR(VLOOKUP('Données patients'!M23,'Echelle ACB'!$A$4:$D$63,4,FALSE),0)</f>
        <v>0</v>
      </c>
      <c r="N33" s="1">
        <f>IFERROR(VLOOKUP('Données patients'!N23,'Echelle ACB'!$A$4:$D$63,4,FALSE),0)</f>
        <v>0</v>
      </c>
      <c r="O33" s="1">
        <f>IFERROR(VLOOKUP('Données patients'!O23,'Echelle ACB'!$A$4:$D$63,4,FALSE),0)</f>
        <v>0</v>
      </c>
      <c r="P33" s="1">
        <f>IFERROR(VLOOKUP('Données patients'!P23,'Echelle ACB'!$A$4:$D$63,4,FALSE),0)</f>
        <v>0</v>
      </c>
      <c r="Q33" s="1">
        <f>IFERROR(VLOOKUP('Données patients'!Q23,'Echelle ACB'!$A$4:$D$63,4,FALSE),0)</f>
        <v>0</v>
      </c>
      <c r="R33" s="1">
        <f>IFERROR(VLOOKUP('Données patients'!R23,'Echelle ACB'!$A$4:$D$63,4,FALSE),0)</f>
        <v>0</v>
      </c>
      <c r="S33" s="1">
        <f>IFERROR(VLOOKUP('Données patients'!S23,'Echelle ACB'!$A$4:$D$63,4,FALSE),0)</f>
        <v>0</v>
      </c>
      <c r="T33" s="1">
        <f>IFERROR(VLOOKUP('Données patients'!T23,'Echelle ACB'!$A$4:$D$63,4,FALSE),0)</f>
        <v>0</v>
      </c>
      <c r="U33" s="1">
        <f>IFERROR(VLOOKUP('Données patients'!U23,'Echelle ACB'!$A$4:$D$63,4,FALSE),0)</f>
        <v>0</v>
      </c>
      <c r="V33" s="1">
        <f>IFERROR(VLOOKUP('Données patients'!V23,'Echelle ACB'!$A$4:$D$63,4,FALSE),0)</f>
        <v>0</v>
      </c>
      <c r="W33" s="1">
        <f>IFERROR(VLOOKUP('Données patients'!W23,'Echelle ACB'!$A$4:$D$63,4,FALSE),0)</f>
        <v>0</v>
      </c>
      <c r="X33" s="1">
        <f>IFERROR(VLOOKUP('Données patients'!X23,'Echelle ACB'!$A$4:$D$63,4,FALSE),0)</f>
        <v>0</v>
      </c>
      <c r="Y33" s="1">
        <f>IFERROR(VLOOKUP('Données patients'!Y23,'Echelle ACB'!$A$4:$D$63,4,FALSE),0)</f>
        <v>0</v>
      </c>
      <c r="Z33" s="1">
        <f>IFERROR(VLOOKUP('Données patients'!Z23,'Echelle ACB'!$A$4:$D$63,4,FALSE),0)</f>
        <v>0</v>
      </c>
      <c r="AA33" s="1">
        <f>IFERROR(VLOOKUP('Données patients'!AA23,'Echelle ACB'!$A$4:$D$63,4,FALSE),0)</f>
        <v>0</v>
      </c>
      <c r="AB33" s="1">
        <f>IFERROR(VLOOKUP('Données patients'!AB23,'Echelle ACB'!$A$4:$D$63,4,FALSE),0)</f>
        <v>0</v>
      </c>
      <c r="AC33" s="1">
        <f>IFERROR(VLOOKUP('Données patients'!AC23,'Echelle ACB'!$A$4:$D$63,4,FALSE),0)</f>
        <v>0</v>
      </c>
      <c r="AD33" s="1">
        <f>IFERROR(VLOOKUP('Données patients'!AD23,'Echelle ACB'!$A$4:$D$63,4,FALSE),0)</f>
        <v>0</v>
      </c>
      <c r="AE33" s="1">
        <f>IFERROR(VLOOKUP('Données patients'!AE23,'Echelle ACB'!$A$4:$D$63,4,FALSE),0)</f>
        <v>0</v>
      </c>
    </row>
    <row r="34" spans="1:31" ht="15.75" x14ac:dyDescent="0.25">
      <c r="A34" s="7" t="s">
        <v>304</v>
      </c>
      <c r="B34" s="1">
        <f>IFERROR(VLOOKUP('Données patients'!B24,'Echelle ACB'!$A$4:$D$63,4,FALSE),0)</f>
        <v>0</v>
      </c>
      <c r="C34" s="1">
        <f>IFERROR(VLOOKUP('Données patients'!C24,'Echelle ACB'!$A$4:$D$63,4,FALSE),0)</f>
        <v>0</v>
      </c>
      <c r="D34" s="1">
        <f>IFERROR(VLOOKUP('Données patients'!D24,'Echelle ACB'!$A$4:$D$63,4,FALSE),0)</f>
        <v>0</v>
      </c>
      <c r="E34" s="1">
        <f>IFERROR(VLOOKUP('Données patients'!E24,'Echelle ACB'!$A$4:$D$63,4,FALSE),0)</f>
        <v>0</v>
      </c>
      <c r="F34" s="1">
        <f>IFERROR(VLOOKUP('Données patients'!F24,'Echelle ACB'!$A$4:$D$63,4,FALSE),0)</f>
        <v>0</v>
      </c>
      <c r="G34" s="1">
        <f>IFERROR(VLOOKUP('Données patients'!G24,'Echelle ACB'!$A$4:$D$63,4,FALSE),0)</f>
        <v>0</v>
      </c>
      <c r="H34" s="1">
        <f>IFERROR(VLOOKUP('Données patients'!H24,'Echelle ACB'!$A$4:$D$63,4,FALSE),0)</f>
        <v>0</v>
      </c>
      <c r="I34" s="1">
        <f>IFERROR(VLOOKUP('Données patients'!I24,'Echelle ACB'!$A$4:$D$63,4,FALSE),0)</f>
        <v>0</v>
      </c>
      <c r="J34" s="1">
        <f>IFERROR(VLOOKUP('Données patients'!J24,'Echelle ACB'!$A$4:$D$63,4,FALSE),0)</f>
        <v>0</v>
      </c>
      <c r="K34" s="1">
        <f>IFERROR(VLOOKUP('Données patients'!K24,'Echelle ACB'!$A$4:$D$63,4,FALSE),0)</f>
        <v>0</v>
      </c>
      <c r="L34" s="1">
        <f>IFERROR(VLOOKUP('Données patients'!L24,'Echelle ACB'!$A$4:$D$63,4,FALSE),0)</f>
        <v>0</v>
      </c>
      <c r="M34" s="1">
        <f>IFERROR(VLOOKUP('Données patients'!M24,'Echelle ACB'!$A$4:$D$63,4,FALSE),0)</f>
        <v>0</v>
      </c>
      <c r="N34" s="1">
        <f>IFERROR(VLOOKUP('Données patients'!N24,'Echelle ACB'!$A$4:$D$63,4,FALSE),0)</f>
        <v>0</v>
      </c>
      <c r="O34" s="1">
        <f>IFERROR(VLOOKUP('Données patients'!O24,'Echelle ACB'!$A$4:$D$63,4,FALSE),0)</f>
        <v>0</v>
      </c>
      <c r="P34" s="1">
        <f>IFERROR(VLOOKUP('Données patients'!P24,'Echelle ACB'!$A$4:$D$63,4,FALSE),0)</f>
        <v>0</v>
      </c>
      <c r="Q34" s="1">
        <f>IFERROR(VLOOKUP('Données patients'!Q24,'Echelle ACB'!$A$4:$D$63,4,FALSE),0)</f>
        <v>0</v>
      </c>
      <c r="R34" s="1">
        <f>IFERROR(VLOOKUP('Données patients'!R24,'Echelle ACB'!$A$4:$D$63,4,FALSE),0)</f>
        <v>0</v>
      </c>
      <c r="S34" s="1">
        <f>IFERROR(VLOOKUP('Données patients'!S24,'Echelle ACB'!$A$4:$D$63,4,FALSE),0)</f>
        <v>0</v>
      </c>
      <c r="T34" s="1">
        <f>IFERROR(VLOOKUP('Données patients'!T24,'Echelle ACB'!$A$4:$D$63,4,FALSE),0)</f>
        <v>0</v>
      </c>
      <c r="U34" s="1">
        <f>IFERROR(VLOOKUP('Données patients'!U24,'Echelle ACB'!$A$4:$D$63,4,FALSE),0)</f>
        <v>0</v>
      </c>
      <c r="V34" s="1">
        <f>IFERROR(VLOOKUP('Données patients'!V24,'Echelle ACB'!$A$4:$D$63,4,FALSE),0)</f>
        <v>0</v>
      </c>
      <c r="W34" s="1">
        <f>IFERROR(VLOOKUP('Données patients'!W24,'Echelle ACB'!$A$4:$D$63,4,FALSE),0)</f>
        <v>0</v>
      </c>
      <c r="X34" s="1">
        <f>IFERROR(VLOOKUP('Données patients'!X24,'Echelle ACB'!$A$4:$D$63,4,FALSE),0)</f>
        <v>0</v>
      </c>
      <c r="Y34" s="1">
        <f>IFERROR(VLOOKUP('Données patients'!Y24,'Echelle ACB'!$A$4:$D$63,4,FALSE),0)</f>
        <v>0</v>
      </c>
      <c r="Z34" s="1">
        <f>IFERROR(VLOOKUP('Données patients'!Z24,'Echelle ACB'!$A$4:$D$63,4,FALSE),0)</f>
        <v>0</v>
      </c>
      <c r="AA34" s="1">
        <f>IFERROR(VLOOKUP('Données patients'!AA24,'Echelle ACB'!$A$4:$D$63,4,FALSE),0)</f>
        <v>0</v>
      </c>
      <c r="AB34" s="1">
        <f>IFERROR(VLOOKUP('Données patients'!AB24,'Echelle ACB'!$A$4:$D$63,4,FALSE),0)</f>
        <v>0</v>
      </c>
      <c r="AC34" s="1">
        <f>IFERROR(VLOOKUP('Données patients'!AC24,'Echelle ACB'!$A$4:$D$63,4,FALSE),0)</f>
        <v>0</v>
      </c>
      <c r="AD34" s="1">
        <f>IFERROR(VLOOKUP('Données patients'!AD24,'Echelle ACB'!$A$4:$D$63,4,FALSE),0)</f>
        <v>0</v>
      </c>
      <c r="AE34" s="1">
        <f>IFERROR(VLOOKUP('Données patients'!AE24,'Echelle ACB'!$A$4:$D$63,4,FALSE),0)</f>
        <v>0</v>
      </c>
    </row>
    <row r="35" spans="1:31" ht="15.75" x14ac:dyDescent="0.25">
      <c r="A35" s="7" t="s">
        <v>305</v>
      </c>
      <c r="B35" s="1">
        <f>IFERROR(VLOOKUP('Données patients'!B25,'Echelle ACB'!$A$4:$D$63,4,FALSE),0)</f>
        <v>0</v>
      </c>
      <c r="C35" s="1">
        <f>IFERROR(VLOOKUP('Données patients'!C25,'Echelle ACB'!$A$4:$D$63,4,FALSE),0)</f>
        <v>0</v>
      </c>
      <c r="D35" s="1">
        <f>IFERROR(VLOOKUP('Données patients'!D25,'Echelle ACB'!$A$4:$D$63,4,FALSE),0)</f>
        <v>0</v>
      </c>
      <c r="E35" s="1">
        <f>IFERROR(VLOOKUP('Données patients'!E25,'Echelle ACB'!$A$4:$D$63,4,FALSE),0)</f>
        <v>0</v>
      </c>
      <c r="F35" s="1">
        <f>IFERROR(VLOOKUP('Données patients'!F25,'Echelle ACB'!$A$4:$D$63,4,FALSE),0)</f>
        <v>0</v>
      </c>
      <c r="G35" s="1">
        <f>IFERROR(VLOOKUP('Données patients'!G25,'Echelle ACB'!$A$4:$D$63,4,FALSE),0)</f>
        <v>0</v>
      </c>
      <c r="H35" s="1">
        <f>IFERROR(VLOOKUP('Données patients'!H25,'Echelle ACB'!$A$4:$D$63,4,FALSE),0)</f>
        <v>0</v>
      </c>
      <c r="I35" s="1">
        <f>IFERROR(VLOOKUP('Données patients'!I25,'Echelle ACB'!$A$4:$D$63,4,FALSE),0)</f>
        <v>0</v>
      </c>
      <c r="J35" s="1">
        <f>IFERROR(VLOOKUP('Données patients'!J25,'Echelle ACB'!$A$4:$D$63,4,FALSE),0)</f>
        <v>0</v>
      </c>
      <c r="K35" s="1">
        <f>IFERROR(VLOOKUP('Données patients'!K25,'Echelle ACB'!$A$4:$D$63,4,FALSE),0)</f>
        <v>0</v>
      </c>
      <c r="L35" s="1">
        <f>IFERROR(VLOOKUP('Données patients'!L25,'Echelle ACB'!$A$4:$D$63,4,FALSE),0)</f>
        <v>0</v>
      </c>
      <c r="M35" s="1">
        <f>IFERROR(VLOOKUP('Données patients'!M25,'Echelle ACB'!$A$4:$D$63,4,FALSE),0)</f>
        <v>0</v>
      </c>
      <c r="N35" s="1">
        <f>IFERROR(VLOOKUP('Données patients'!N25,'Echelle ACB'!$A$4:$D$63,4,FALSE),0)</f>
        <v>0</v>
      </c>
      <c r="O35" s="1">
        <f>IFERROR(VLOOKUP('Données patients'!O25,'Echelle ACB'!$A$4:$D$63,4,FALSE),0)</f>
        <v>0</v>
      </c>
      <c r="P35" s="1">
        <f>IFERROR(VLOOKUP('Données patients'!P25,'Echelle ACB'!$A$4:$D$63,4,FALSE),0)</f>
        <v>0</v>
      </c>
      <c r="Q35" s="1">
        <f>IFERROR(VLOOKUP('Données patients'!Q25,'Echelle ACB'!$A$4:$D$63,4,FALSE),0)</f>
        <v>0</v>
      </c>
      <c r="R35" s="1">
        <f>IFERROR(VLOOKUP('Données patients'!R25,'Echelle ACB'!$A$4:$D$63,4,FALSE),0)</f>
        <v>0</v>
      </c>
      <c r="S35" s="1">
        <f>IFERROR(VLOOKUP('Données patients'!S25,'Echelle ACB'!$A$4:$D$63,4,FALSE),0)</f>
        <v>0</v>
      </c>
      <c r="T35" s="1">
        <f>IFERROR(VLOOKUP('Données patients'!T25,'Echelle ACB'!$A$4:$D$63,4,FALSE),0)</f>
        <v>0</v>
      </c>
      <c r="U35" s="1">
        <f>IFERROR(VLOOKUP('Données patients'!U25,'Echelle ACB'!$A$4:$D$63,4,FALSE),0)</f>
        <v>0</v>
      </c>
      <c r="V35" s="1">
        <f>IFERROR(VLOOKUP('Données patients'!V25,'Echelle ACB'!$A$4:$D$63,4,FALSE),0)</f>
        <v>0</v>
      </c>
      <c r="W35" s="1">
        <f>IFERROR(VLOOKUP('Données patients'!W25,'Echelle ACB'!$A$4:$D$63,4,FALSE),0)</f>
        <v>0</v>
      </c>
      <c r="X35" s="1">
        <f>IFERROR(VLOOKUP('Données patients'!X25,'Echelle ACB'!$A$4:$D$63,4,FALSE),0)</f>
        <v>0</v>
      </c>
      <c r="Y35" s="1">
        <f>IFERROR(VLOOKUP('Données patients'!Y25,'Echelle ACB'!$A$4:$D$63,4,FALSE),0)</f>
        <v>0</v>
      </c>
      <c r="Z35" s="1">
        <f>IFERROR(VLOOKUP('Données patients'!Z25,'Echelle ACB'!$A$4:$D$63,4,FALSE),0)</f>
        <v>0</v>
      </c>
      <c r="AA35" s="1">
        <f>IFERROR(VLOOKUP('Données patients'!AA25,'Echelle ACB'!$A$4:$D$63,4,FALSE),0)</f>
        <v>0</v>
      </c>
      <c r="AB35" s="1">
        <f>IFERROR(VLOOKUP('Données patients'!AB25,'Echelle ACB'!$A$4:$D$63,4,FALSE),0)</f>
        <v>0</v>
      </c>
      <c r="AC35" s="1">
        <f>IFERROR(VLOOKUP('Données patients'!AC25,'Echelle ACB'!$A$4:$D$63,4,FALSE),0)</f>
        <v>0</v>
      </c>
      <c r="AD35" s="1">
        <f>IFERROR(VLOOKUP('Données patients'!AD25,'Echelle ACB'!$A$4:$D$63,4,FALSE),0)</f>
        <v>0</v>
      </c>
      <c r="AE35" s="1">
        <f>IFERROR(VLOOKUP('Données patients'!AE25,'Echelle ACB'!$A$4:$D$63,4,FALSE),0)</f>
        <v>0</v>
      </c>
    </row>
    <row r="36" spans="1:31" ht="15.75" x14ac:dyDescent="0.25">
      <c r="A36" s="7" t="s">
        <v>306</v>
      </c>
      <c r="B36" s="1">
        <f>IFERROR(VLOOKUP('Données patients'!B26,'Echelle ACB'!$A$4:$D$63,4,FALSE),0)</f>
        <v>0</v>
      </c>
      <c r="C36" s="1">
        <f>IFERROR(VLOOKUP('Données patients'!C26,'Echelle ACB'!$A$4:$D$63,4,FALSE),0)</f>
        <v>0</v>
      </c>
      <c r="D36" s="1">
        <f>IFERROR(VLOOKUP('Données patients'!D26,'Echelle ACB'!$A$4:$D$63,4,FALSE),0)</f>
        <v>0</v>
      </c>
      <c r="E36" s="1">
        <f>IFERROR(VLOOKUP('Données patients'!E26,'Echelle ACB'!$A$4:$D$63,4,FALSE),0)</f>
        <v>0</v>
      </c>
      <c r="F36" s="1">
        <f>IFERROR(VLOOKUP('Données patients'!F26,'Echelle ACB'!$A$4:$D$63,4,FALSE),0)</f>
        <v>0</v>
      </c>
      <c r="G36" s="1">
        <f>IFERROR(VLOOKUP('Données patients'!G26,'Echelle ACB'!$A$4:$D$63,4,FALSE),0)</f>
        <v>0</v>
      </c>
      <c r="H36" s="1">
        <f>IFERROR(VLOOKUP('Données patients'!H26,'Echelle ACB'!$A$4:$D$63,4,FALSE),0)</f>
        <v>0</v>
      </c>
      <c r="I36" s="1">
        <f>IFERROR(VLOOKUP('Données patients'!I26,'Echelle ACB'!$A$4:$D$63,4,FALSE),0)</f>
        <v>0</v>
      </c>
      <c r="J36" s="1">
        <f>IFERROR(VLOOKUP('Données patients'!J26,'Echelle ACB'!$A$4:$D$63,4,FALSE),0)</f>
        <v>0</v>
      </c>
      <c r="K36" s="1">
        <f>IFERROR(VLOOKUP('Données patients'!K26,'Echelle ACB'!$A$4:$D$63,4,FALSE),0)</f>
        <v>0</v>
      </c>
      <c r="L36" s="1">
        <f>IFERROR(VLOOKUP('Données patients'!L26,'Echelle ACB'!$A$4:$D$63,4,FALSE),0)</f>
        <v>0</v>
      </c>
      <c r="M36" s="1">
        <f>IFERROR(VLOOKUP('Données patients'!M26,'Echelle ACB'!$A$4:$D$63,4,FALSE),0)</f>
        <v>0</v>
      </c>
      <c r="N36" s="1">
        <f>IFERROR(VLOOKUP('Données patients'!N26,'Echelle ACB'!$A$4:$D$63,4,FALSE),0)</f>
        <v>0</v>
      </c>
      <c r="O36" s="1">
        <f>IFERROR(VLOOKUP('Données patients'!O26,'Echelle ACB'!$A$4:$D$63,4,FALSE),0)</f>
        <v>0</v>
      </c>
      <c r="P36" s="1">
        <f>IFERROR(VLOOKUP('Données patients'!P26,'Echelle ACB'!$A$4:$D$63,4,FALSE),0)</f>
        <v>0</v>
      </c>
      <c r="Q36" s="1">
        <f>IFERROR(VLOOKUP('Données patients'!Q26,'Echelle ACB'!$A$4:$D$63,4,FALSE),0)</f>
        <v>0</v>
      </c>
      <c r="R36" s="1">
        <f>IFERROR(VLOOKUP('Données patients'!R26,'Echelle ACB'!$A$4:$D$63,4,FALSE),0)</f>
        <v>0</v>
      </c>
      <c r="S36" s="1">
        <f>IFERROR(VLOOKUP('Données patients'!S26,'Echelle ACB'!$A$4:$D$63,4,FALSE),0)</f>
        <v>0</v>
      </c>
      <c r="T36" s="1">
        <f>IFERROR(VLOOKUP('Données patients'!T26,'Echelle ACB'!$A$4:$D$63,4,FALSE),0)</f>
        <v>0</v>
      </c>
      <c r="U36" s="1">
        <f>IFERROR(VLOOKUP('Données patients'!U26,'Echelle ACB'!$A$4:$D$63,4,FALSE),0)</f>
        <v>0</v>
      </c>
      <c r="V36" s="1">
        <f>IFERROR(VLOOKUP('Données patients'!V26,'Echelle ACB'!$A$4:$D$63,4,FALSE),0)</f>
        <v>0</v>
      </c>
      <c r="W36" s="1">
        <f>IFERROR(VLOOKUP('Données patients'!W26,'Echelle ACB'!$A$4:$D$63,4,FALSE),0)</f>
        <v>0</v>
      </c>
      <c r="X36" s="1">
        <f>IFERROR(VLOOKUP('Données patients'!X26,'Echelle ACB'!$A$4:$D$63,4,FALSE),0)</f>
        <v>0</v>
      </c>
      <c r="Y36" s="1">
        <f>IFERROR(VLOOKUP('Données patients'!Y26,'Echelle ACB'!$A$4:$D$63,4,FALSE),0)</f>
        <v>0</v>
      </c>
      <c r="Z36" s="1">
        <f>IFERROR(VLOOKUP('Données patients'!Z26,'Echelle ACB'!$A$4:$D$63,4,FALSE),0)</f>
        <v>0</v>
      </c>
      <c r="AA36" s="1">
        <f>IFERROR(VLOOKUP('Données patients'!AA26,'Echelle ACB'!$A$4:$D$63,4,FALSE),0)</f>
        <v>0</v>
      </c>
      <c r="AB36" s="1">
        <f>IFERROR(VLOOKUP('Données patients'!AB26,'Echelle ACB'!$A$4:$D$63,4,FALSE),0)</f>
        <v>0</v>
      </c>
      <c r="AC36" s="1">
        <f>IFERROR(VLOOKUP('Données patients'!AC26,'Echelle ACB'!$A$4:$D$63,4,FALSE),0)</f>
        <v>0</v>
      </c>
      <c r="AD36" s="1">
        <f>IFERROR(VLOOKUP('Données patients'!AD26,'Echelle ACB'!$A$4:$D$63,4,FALSE),0)</f>
        <v>0</v>
      </c>
      <c r="AE36" s="1">
        <f>IFERROR(VLOOKUP('Données patients'!AE26,'Echelle ACB'!$A$4:$D$63,4,FALSE),0)</f>
        <v>0</v>
      </c>
    </row>
    <row r="37" spans="1:31" ht="15.75" x14ac:dyDescent="0.25">
      <c r="A37" s="7" t="s">
        <v>307</v>
      </c>
      <c r="B37" s="1">
        <f>IFERROR(VLOOKUP('Données patients'!B27,'Echelle ACB'!$A$4:$D$63,4,FALSE),0)</f>
        <v>0</v>
      </c>
      <c r="C37" s="1">
        <f>IFERROR(VLOOKUP('Données patients'!C27,'Echelle ACB'!$A$4:$D$63,4,FALSE),0)</f>
        <v>0</v>
      </c>
      <c r="D37" s="1">
        <f>IFERROR(VLOOKUP('Données patients'!D27,'Echelle ACB'!$A$4:$D$63,4,FALSE),0)</f>
        <v>0</v>
      </c>
      <c r="E37" s="1">
        <f>IFERROR(VLOOKUP('Données patients'!E27,'Echelle ACB'!$A$4:$D$63,4,FALSE),0)</f>
        <v>0</v>
      </c>
      <c r="F37" s="1">
        <f>IFERROR(VLOOKUP('Données patients'!F27,'Echelle ACB'!$A$4:$D$63,4,FALSE),0)</f>
        <v>0</v>
      </c>
      <c r="G37" s="1">
        <f>IFERROR(VLOOKUP('Données patients'!G27,'Echelle ACB'!$A$4:$D$63,4,FALSE),0)</f>
        <v>0</v>
      </c>
      <c r="H37" s="1">
        <f>IFERROR(VLOOKUP('Données patients'!H27,'Echelle ACB'!$A$4:$D$63,4,FALSE),0)</f>
        <v>0</v>
      </c>
      <c r="I37" s="1">
        <f>IFERROR(VLOOKUP('Données patients'!I27,'Echelle ACB'!$A$4:$D$63,4,FALSE),0)</f>
        <v>0</v>
      </c>
      <c r="J37" s="1">
        <f>IFERROR(VLOOKUP('Données patients'!J27,'Echelle ACB'!$A$4:$D$63,4,FALSE),0)</f>
        <v>0</v>
      </c>
      <c r="K37" s="1">
        <f>IFERROR(VLOOKUP('Données patients'!K27,'Echelle ACB'!$A$4:$D$63,4,FALSE),0)</f>
        <v>0</v>
      </c>
      <c r="L37" s="1">
        <f>IFERROR(VLOOKUP('Données patients'!L27,'Echelle ACB'!$A$4:$D$63,4,FALSE),0)</f>
        <v>0</v>
      </c>
      <c r="M37" s="1">
        <f>IFERROR(VLOOKUP('Données patients'!M27,'Echelle ACB'!$A$4:$D$63,4,FALSE),0)</f>
        <v>0</v>
      </c>
      <c r="N37" s="1">
        <f>IFERROR(VLOOKUP('Données patients'!N27,'Echelle ACB'!$A$4:$D$63,4,FALSE),0)</f>
        <v>0</v>
      </c>
      <c r="O37" s="1">
        <f>IFERROR(VLOOKUP('Données patients'!O27,'Echelle ACB'!$A$4:$D$63,4,FALSE),0)</f>
        <v>0</v>
      </c>
      <c r="P37" s="1">
        <f>IFERROR(VLOOKUP('Données patients'!P27,'Echelle ACB'!$A$4:$D$63,4,FALSE),0)</f>
        <v>0</v>
      </c>
      <c r="Q37" s="1">
        <f>IFERROR(VLOOKUP('Données patients'!Q27,'Echelle ACB'!$A$4:$D$63,4,FALSE),0)</f>
        <v>0</v>
      </c>
      <c r="R37" s="1">
        <f>IFERROR(VLOOKUP('Données patients'!R27,'Echelle ACB'!$A$4:$D$63,4,FALSE),0)</f>
        <v>0</v>
      </c>
      <c r="S37" s="1">
        <f>IFERROR(VLOOKUP('Données patients'!S27,'Echelle ACB'!$A$4:$D$63,4,FALSE),0)</f>
        <v>0</v>
      </c>
      <c r="T37" s="1">
        <f>IFERROR(VLOOKUP('Données patients'!T27,'Echelle ACB'!$A$4:$D$63,4,FALSE),0)</f>
        <v>0</v>
      </c>
      <c r="U37" s="1">
        <f>IFERROR(VLOOKUP('Données patients'!U27,'Echelle ACB'!$A$4:$D$63,4,FALSE),0)</f>
        <v>0</v>
      </c>
      <c r="V37" s="1">
        <f>IFERROR(VLOOKUP('Données patients'!V27,'Echelle ACB'!$A$4:$D$63,4,FALSE),0)</f>
        <v>0</v>
      </c>
      <c r="W37" s="1">
        <f>IFERROR(VLOOKUP('Données patients'!W27,'Echelle ACB'!$A$4:$D$63,4,FALSE),0)</f>
        <v>0</v>
      </c>
      <c r="X37" s="1">
        <f>IFERROR(VLOOKUP('Données patients'!X27,'Echelle ACB'!$A$4:$D$63,4,FALSE),0)</f>
        <v>0</v>
      </c>
      <c r="Y37" s="1">
        <f>IFERROR(VLOOKUP('Données patients'!Y27,'Echelle ACB'!$A$4:$D$63,4,FALSE),0)</f>
        <v>0</v>
      </c>
      <c r="Z37" s="1">
        <f>IFERROR(VLOOKUP('Données patients'!Z27,'Echelle ACB'!$A$4:$D$63,4,FALSE),0)</f>
        <v>0</v>
      </c>
      <c r="AA37" s="1">
        <f>IFERROR(VLOOKUP('Données patients'!AA27,'Echelle ACB'!$A$4:$D$63,4,FALSE),0)</f>
        <v>0</v>
      </c>
      <c r="AB37" s="1">
        <f>IFERROR(VLOOKUP('Données patients'!AB27,'Echelle ACB'!$A$4:$D$63,4,FALSE),0)</f>
        <v>0</v>
      </c>
      <c r="AC37" s="1">
        <f>IFERROR(VLOOKUP('Données patients'!AC27,'Echelle ACB'!$A$4:$D$63,4,FALSE),0)</f>
        <v>0</v>
      </c>
      <c r="AD37" s="1">
        <f>IFERROR(VLOOKUP('Données patients'!AD27,'Echelle ACB'!$A$4:$D$63,4,FALSE),0)</f>
        <v>0</v>
      </c>
      <c r="AE37" s="1">
        <f>IFERROR(VLOOKUP('Données patients'!AE27,'Echelle ACB'!$A$4:$D$63,4,FALSE),0)</f>
        <v>0</v>
      </c>
    </row>
    <row r="38" spans="1:31" ht="15.75" x14ac:dyDescent="0.25">
      <c r="A38" s="7" t="s">
        <v>308</v>
      </c>
      <c r="B38" s="1">
        <f>IFERROR(VLOOKUP('Données patients'!B28,'Echelle ACB'!$A$4:$D$63,4,FALSE),0)</f>
        <v>0</v>
      </c>
      <c r="C38" s="1">
        <f>IFERROR(VLOOKUP('Données patients'!C28,'Echelle ACB'!$A$4:$D$63,4,FALSE),0)</f>
        <v>0</v>
      </c>
      <c r="D38" s="1">
        <f>IFERROR(VLOOKUP('Données patients'!D28,'Echelle ACB'!$A$4:$D$63,4,FALSE),0)</f>
        <v>0</v>
      </c>
      <c r="E38" s="1">
        <f>IFERROR(VLOOKUP('Données patients'!E28,'Echelle ACB'!$A$4:$D$63,4,FALSE),0)</f>
        <v>0</v>
      </c>
      <c r="F38" s="1">
        <f>IFERROR(VLOOKUP('Données patients'!F28,'Echelle ACB'!$A$4:$D$63,4,FALSE),0)</f>
        <v>0</v>
      </c>
      <c r="G38" s="1">
        <f>IFERROR(VLOOKUP('Données patients'!G28,'Echelle ACB'!$A$4:$D$63,4,FALSE),0)</f>
        <v>0</v>
      </c>
      <c r="H38" s="1">
        <f>IFERROR(VLOOKUP('Données patients'!H28,'Echelle ACB'!$A$4:$D$63,4,FALSE),0)</f>
        <v>0</v>
      </c>
      <c r="I38" s="1">
        <f>IFERROR(VLOOKUP('Données patients'!I28,'Echelle ACB'!$A$4:$D$63,4,FALSE),0)</f>
        <v>0</v>
      </c>
      <c r="J38" s="1">
        <f>IFERROR(VLOOKUP('Données patients'!J28,'Echelle ACB'!$A$4:$D$63,4,FALSE),0)</f>
        <v>0</v>
      </c>
      <c r="K38" s="1">
        <f>IFERROR(VLOOKUP('Données patients'!K28,'Echelle ACB'!$A$4:$D$63,4,FALSE),0)</f>
        <v>0</v>
      </c>
      <c r="L38" s="1">
        <f>IFERROR(VLOOKUP('Données patients'!L28,'Echelle ACB'!$A$4:$D$63,4,FALSE),0)</f>
        <v>0</v>
      </c>
      <c r="M38" s="1">
        <f>IFERROR(VLOOKUP('Données patients'!M28,'Echelle ACB'!$A$4:$D$63,4,FALSE),0)</f>
        <v>0</v>
      </c>
      <c r="N38" s="1">
        <f>IFERROR(VLOOKUP('Données patients'!N28,'Echelle ACB'!$A$4:$D$63,4,FALSE),0)</f>
        <v>0</v>
      </c>
      <c r="O38" s="1">
        <f>IFERROR(VLOOKUP('Données patients'!O28,'Echelle ACB'!$A$4:$D$63,4,FALSE),0)</f>
        <v>0</v>
      </c>
      <c r="P38" s="1">
        <f>IFERROR(VLOOKUP('Données patients'!P28,'Echelle ACB'!$A$4:$D$63,4,FALSE),0)</f>
        <v>0</v>
      </c>
      <c r="Q38" s="1">
        <f>IFERROR(VLOOKUP('Données patients'!Q28,'Echelle ACB'!$A$4:$D$63,4,FALSE),0)</f>
        <v>0</v>
      </c>
      <c r="R38" s="1">
        <f>IFERROR(VLOOKUP('Données patients'!R28,'Echelle ACB'!$A$4:$D$63,4,FALSE),0)</f>
        <v>0</v>
      </c>
      <c r="S38" s="1">
        <f>IFERROR(VLOOKUP('Données patients'!S28,'Echelle ACB'!$A$4:$D$63,4,FALSE),0)</f>
        <v>0</v>
      </c>
      <c r="T38" s="1">
        <f>IFERROR(VLOOKUP('Données patients'!T28,'Echelle ACB'!$A$4:$D$63,4,FALSE),0)</f>
        <v>0</v>
      </c>
      <c r="U38" s="1">
        <f>IFERROR(VLOOKUP('Données patients'!U28,'Echelle ACB'!$A$4:$D$63,4,FALSE),0)</f>
        <v>0</v>
      </c>
      <c r="V38" s="1">
        <f>IFERROR(VLOOKUP('Données patients'!V28,'Echelle ACB'!$A$4:$D$63,4,FALSE),0)</f>
        <v>0</v>
      </c>
      <c r="W38" s="1">
        <f>IFERROR(VLOOKUP('Données patients'!W28,'Echelle ACB'!$A$4:$D$63,4,FALSE),0)</f>
        <v>0</v>
      </c>
      <c r="X38" s="1">
        <f>IFERROR(VLOOKUP('Données patients'!X28,'Echelle ACB'!$A$4:$D$63,4,FALSE),0)</f>
        <v>0</v>
      </c>
      <c r="Y38" s="1">
        <f>IFERROR(VLOOKUP('Données patients'!Y28,'Echelle ACB'!$A$4:$D$63,4,FALSE),0)</f>
        <v>0</v>
      </c>
      <c r="Z38" s="1">
        <f>IFERROR(VLOOKUP('Données patients'!Z28,'Echelle ACB'!$A$4:$D$63,4,FALSE),0)</f>
        <v>0</v>
      </c>
      <c r="AA38" s="1">
        <f>IFERROR(VLOOKUP('Données patients'!AA28,'Echelle ACB'!$A$4:$D$63,4,FALSE),0)</f>
        <v>0</v>
      </c>
      <c r="AB38" s="1">
        <f>IFERROR(VLOOKUP('Données patients'!AB28,'Echelle ACB'!$A$4:$D$63,4,FALSE),0)</f>
        <v>0</v>
      </c>
      <c r="AC38" s="1">
        <f>IFERROR(VLOOKUP('Données patients'!AC28,'Echelle ACB'!$A$4:$D$63,4,FALSE),0)</f>
        <v>0</v>
      </c>
      <c r="AD38" s="1">
        <f>IFERROR(VLOOKUP('Données patients'!AD28,'Echelle ACB'!$A$4:$D$63,4,FALSE),0)</f>
        <v>0</v>
      </c>
      <c r="AE38" s="1">
        <f>IFERROR(VLOOKUP('Données patients'!AE28,'Echelle ACB'!$A$4:$D$63,4,FALSE),0)</f>
        <v>0</v>
      </c>
    </row>
    <row r="39" spans="1:31" ht="15.75" x14ac:dyDescent="0.25">
      <c r="A39" s="7" t="s">
        <v>309</v>
      </c>
      <c r="B39" s="1">
        <f>IFERROR(VLOOKUP('Données patients'!B29,'Echelle ACB'!$A$4:$D$63,4,FALSE),0)</f>
        <v>0</v>
      </c>
      <c r="C39" s="1">
        <f>IFERROR(VLOOKUP('Données patients'!C29,'Echelle ACB'!$A$4:$D$63,4,FALSE),0)</f>
        <v>0</v>
      </c>
      <c r="D39" s="1">
        <f>IFERROR(VLOOKUP('Données patients'!D29,'Echelle ACB'!$A$4:$D$63,4,FALSE),0)</f>
        <v>0</v>
      </c>
      <c r="E39" s="1">
        <f>IFERROR(VLOOKUP('Données patients'!E29,'Echelle ACB'!$A$4:$D$63,4,FALSE),0)</f>
        <v>0</v>
      </c>
      <c r="F39" s="1">
        <f>IFERROR(VLOOKUP('Données patients'!F29,'Echelle ACB'!$A$4:$D$63,4,FALSE),0)</f>
        <v>0</v>
      </c>
      <c r="G39" s="1">
        <f>IFERROR(VLOOKUP('Données patients'!G29,'Echelle ACB'!$A$4:$D$63,4,FALSE),0)</f>
        <v>0</v>
      </c>
      <c r="H39" s="1">
        <f>IFERROR(VLOOKUP('Données patients'!H29,'Echelle ACB'!$A$4:$D$63,4,FALSE),0)</f>
        <v>0</v>
      </c>
      <c r="I39" s="1">
        <f>IFERROR(VLOOKUP('Données patients'!I29,'Echelle ACB'!$A$4:$D$63,4,FALSE),0)</f>
        <v>0</v>
      </c>
      <c r="J39" s="1">
        <f>IFERROR(VLOOKUP('Données patients'!J29,'Echelle ACB'!$A$4:$D$63,4,FALSE),0)</f>
        <v>0</v>
      </c>
      <c r="K39" s="1">
        <f>IFERROR(VLOOKUP('Données patients'!K29,'Echelle ACB'!$A$4:$D$63,4,FALSE),0)</f>
        <v>0</v>
      </c>
      <c r="L39" s="1">
        <f>IFERROR(VLOOKUP('Données patients'!L29,'Echelle ACB'!$A$4:$D$63,4,FALSE),0)</f>
        <v>0</v>
      </c>
      <c r="M39" s="1">
        <f>IFERROR(VLOOKUP('Données patients'!M29,'Echelle ACB'!$A$4:$D$63,4,FALSE),0)</f>
        <v>0</v>
      </c>
      <c r="N39" s="1">
        <f>IFERROR(VLOOKUP('Données patients'!N29,'Echelle ACB'!$A$4:$D$63,4,FALSE),0)</f>
        <v>0</v>
      </c>
      <c r="O39" s="1">
        <f>IFERROR(VLOOKUP('Données patients'!O29,'Echelle ACB'!$A$4:$D$63,4,FALSE),0)</f>
        <v>0</v>
      </c>
      <c r="P39" s="1">
        <f>IFERROR(VLOOKUP('Données patients'!P29,'Echelle ACB'!$A$4:$D$63,4,FALSE),0)</f>
        <v>0</v>
      </c>
      <c r="Q39" s="1">
        <f>IFERROR(VLOOKUP('Données patients'!Q29,'Echelle ACB'!$A$4:$D$63,4,FALSE),0)</f>
        <v>0</v>
      </c>
      <c r="R39" s="1">
        <f>IFERROR(VLOOKUP('Données patients'!R29,'Echelle ACB'!$A$4:$D$63,4,FALSE),0)</f>
        <v>0</v>
      </c>
      <c r="S39" s="1">
        <f>IFERROR(VLOOKUP('Données patients'!S29,'Echelle ACB'!$A$4:$D$63,4,FALSE),0)</f>
        <v>0</v>
      </c>
      <c r="T39" s="1">
        <f>IFERROR(VLOOKUP('Données patients'!T29,'Echelle ACB'!$A$4:$D$63,4,FALSE),0)</f>
        <v>0</v>
      </c>
      <c r="U39" s="1">
        <f>IFERROR(VLOOKUP('Données patients'!U29,'Echelle ACB'!$A$4:$D$63,4,FALSE),0)</f>
        <v>0</v>
      </c>
      <c r="V39" s="1">
        <f>IFERROR(VLOOKUP('Données patients'!V29,'Echelle ACB'!$A$4:$D$63,4,FALSE),0)</f>
        <v>0</v>
      </c>
      <c r="W39" s="1">
        <f>IFERROR(VLOOKUP('Données patients'!W29,'Echelle ACB'!$A$4:$D$63,4,FALSE),0)</f>
        <v>0</v>
      </c>
      <c r="X39" s="1">
        <f>IFERROR(VLOOKUP('Données patients'!X29,'Echelle ACB'!$A$4:$D$63,4,FALSE),0)</f>
        <v>0</v>
      </c>
      <c r="Y39" s="1">
        <f>IFERROR(VLOOKUP('Données patients'!Y29,'Echelle ACB'!$A$4:$D$63,4,FALSE),0)</f>
        <v>0</v>
      </c>
      <c r="Z39" s="1">
        <f>IFERROR(VLOOKUP('Données patients'!Z29,'Echelle ACB'!$A$4:$D$63,4,FALSE),0)</f>
        <v>0</v>
      </c>
      <c r="AA39" s="1">
        <f>IFERROR(VLOOKUP('Données patients'!AA29,'Echelle ACB'!$A$4:$D$63,4,FALSE),0)</f>
        <v>0</v>
      </c>
      <c r="AB39" s="1">
        <f>IFERROR(VLOOKUP('Données patients'!AB29,'Echelle ACB'!$A$4:$D$63,4,FALSE),0)</f>
        <v>0</v>
      </c>
      <c r="AC39" s="1">
        <f>IFERROR(VLOOKUP('Données patients'!AC29,'Echelle ACB'!$A$4:$D$63,4,FALSE),0)</f>
        <v>0</v>
      </c>
      <c r="AD39" s="1">
        <f>IFERROR(VLOOKUP('Données patients'!AD29,'Echelle ACB'!$A$4:$D$63,4,FALSE),0)</f>
        <v>0</v>
      </c>
      <c r="AE39" s="1">
        <f>IFERROR(VLOOKUP('Données patients'!AE29,'Echelle ACB'!$A$4:$D$63,4,FALSE),0)</f>
        <v>0</v>
      </c>
    </row>
    <row r="40" spans="1:31" ht="15.75" x14ac:dyDescent="0.25">
      <c r="A40" s="7" t="s">
        <v>310</v>
      </c>
      <c r="B40" s="1">
        <f>IFERROR(VLOOKUP('Données patients'!B30,'Echelle ACB'!$A$4:$D$63,4,FALSE),0)</f>
        <v>0</v>
      </c>
      <c r="C40" s="1">
        <f>IFERROR(VLOOKUP('Données patients'!C30,'Echelle ACB'!$A$4:$D$63,4,FALSE),0)</f>
        <v>0</v>
      </c>
      <c r="D40" s="1">
        <f>IFERROR(VLOOKUP('Données patients'!D30,'Echelle ACB'!$A$4:$D$63,4,FALSE),0)</f>
        <v>0</v>
      </c>
      <c r="E40" s="1">
        <f>IFERROR(VLOOKUP('Données patients'!E30,'Echelle ACB'!$A$4:$D$63,4,FALSE),0)</f>
        <v>0</v>
      </c>
      <c r="F40" s="1">
        <f>IFERROR(VLOOKUP('Données patients'!F30,'Echelle ACB'!$A$4:$D$63,4,FALSE),0)</f>
        <v>0</v>
      </c>
      <c r="G40" s="1">
        <f>IFERROR(VLOOKUP('Données patients'!G30,'Echelle ACB'!$A$4:$D$63,4,FALSE),0)</f>
        <v>0</v>
      </c>
      <c r="H40" s="1">
        <f>IFERROR(VLOOKUP('Données patients'!H30,'Echelle ACB'!$A$4:$D$63,4,FALSE),0)</f>
        <v>0</v>
      </c>
      <c r="I40" s="1">
        <f>IFERROR(VLOOKUP('Données patients'!I30,'Echelle ACB'!$A$4:$D$63,4,FALSE),0)</f>
        <v>0</v>
      </c>
      <c r="J40" s="1">
        <f>IFERROR(VLOOKUP('Données patients'!J30,'Echelle ACB'!$A$4:$D$63,4,FALSE),0)</f>
        <v>0</v>
      </c>
      <c r="K40" s="1">
        <f>IFERROR(VLOOKUP('Données patients'!K30,'Echelle ACB'!$A$4:$D$63,4,FALSE),0)</f>
        <v>0</v>
      </c>
      <c r="L40" s="1">
        <f>IFERROR(VLOOKUP('Données patients'!L30,'Echelle ACB'!$A$4:$D$63,4,FALSE),0)</f>
        <v>0</v>
      </c>
      <c r="M40" s="1">
        <f>IFERROR(VLOOKUP('Données patients'!M30,'Echelle ACB'!$A$4:$D$63,4,FALSE),0)</f>
        <v>0</v>
      </c>
      <c r="N40" s="1">
        <f>IFERROR(VLOOKUP('Données patients'!N30,'Echelle ACB'!$A$4:$D$63,4,FALSE),0)</f>
        <v>0</v>
      </c>
      <c r="O40" s="1">
        <f>IFERROR(VLOOKUP('Données patients'!O30,'Echelle ACB'!$A$4:$D$63,4,FALSE),0)</f>
        <v>0</v>
      </c>
      <c r="P40" s="1">
        <f>IFERROR(VLOOKUP('Données patients'!P30,'Echelle ACB'!$A$4:$D$63,4,FALSE),0)</f>
        <v>0</v>
      </c>
      <c r="Q40" s="1">
        <f>IFERROR(VLOOKUP('Données patients'!Q30,'Echelle ACB'!$A$4:$D$63,4,FALSE),0)</f>
        <v>0</v>
      </c>
      <c r="R40" s="1">
        <f>IFERROR(VLOOKUP('Données patients'!R30,'Echelle ACB'!$A$4:$D$63,4,FALSE),0)</f>
        <v>0</v>
      </c>
      <c r="S40" s="1">
        <f>IFERROR(VLOOKUP('Données patients'!S30,'Echelle ACB'!$A$4:$D$63,4,FALSE),0)</f>
        <v>0</v>
      </c>
      <c r="T40" s="1">
        <f>IFERROR(VLOOKUP('Données patients'!T30,'Echelle ACB'!$A$4:$D$63,4,FALSE),0)</f>
        <v>0</v>
      </c>
      <c r="U40" s="1">
        <f>IFERROR(VLOOKUP('Données patients'!U30,'Echelle ACB'!$A$4:$D$63,4,FALSE),0)</f>
        <v>0</v>
      </c>
      <c r="V40" s="1">
        <f>IFERROR(VLOOKUP('Données patients'!V30,'Echelle ACB'!$A$4:$D$63,4,FALSE),0)</f>
        <v>0</v>
      </c>
      <c r="W40" s="1">
        <f>IFERROR(VLOOKUP('Données patients'!W30,'Echelle ACB'!$A$4:$D$63,4,FALSE),0)</f>
        <v>0</v>
      </c>
      <c r="X40" s="1">
        <f>IFERROR(VLOOKUP('Données patients'!X30,'Echelle ACB'!$A$4:$D$63,4,FALSE),0)</f>
        <v>0</v>
      </c>
      <c r="Y40" s="1">
        <f>IFERROR(VLOOKUP('Données patients'!Y30,'Echelle ACB'!$A$4:$D$63,4,FALSE),0)</f>
        <v>0</v>
      </c>
      <c r="Z40" s="1">
        <f>IFERROR(VLOOKUP('Données patients'!Z30,'Echelle ACB'!$A$4:$D$63,4,FALSE),0)</f>
        <v>0</v>
      </c>
      <c r="AA40" s="1">
        <f>IFERROR(VLOOKUP('Données patients'!AA30,'Echelle ACB'!$A$4:$D$63,4,FALSE),0)</f>
        <v>0</v>
      </c>
      <c r="AB40" s="1">
        <f>IFERROR(VLOOKUP('Données patients'!AB30,'Echelle ACB'!$A$4:$D$63,4,FALSE),0)</f>
        <v>0</v>
      </c>
      <c r="AC40" s="1">
        <f>IFERROR(VLOOKUP('Données patients'!AC30,'Echelle ACB'!$A$4:$D$63,4,FALSE),0)</f>
        <v>0</v>
      </c>
      <c r="AD40" s="1">
        <f>IFERROR(VLOOKUP('Données patients'!AD30,'Echelle ACB'!$A$4:$D$63,4,FALSE),0)</f>
        <v>0</v>
      </c>
      <c r="AE40" s="1">
        <f>IFERROR(VLOOKUP('Données patients'!AE30,'Echelle ACB'!$A$4:$D$63,4,FALSE),0)</f>
        <v>0</v>
      </c>
    </row>
    <row r="41" spans="1:31" ht="15.75" x14ac:dyDescent="0.25">
      <c r="A41" s="7" t="s">
        <v>311</v>
      </c>
      <c r="B41" s="1">
        <f>IFERROR(VLOOKUP('Données patients'!B31,'Echelle ACB'!$A$4:$D$63,4,FALSE),0)</f>
        <v>0</v>
      </c>
      <c r="C41" s="1">
        <f>IFERROR(VLOOKUP('Données patients'!C31,'Echelle ACB'!$A$4:$D$63,4,FALSE),0)</f>
        <v>0</v>
      </c>
      <c r="D41" s="1">
        <f>IFERROR(VLOOKUP('Données patients'!D31,'Echelle ACB'!$A$4:$D$63,4,FALSE),0)</f>
        <v>0</v>
      </c>
      <c r="E41" s="1">
        <f>IFERROR(VLOOKUP('Données patients'!E31,'Echelle ACB'!$A$4:$D$63,4,FALSE),0)</f>
        <v>0</v>
      </c>
      <c r="F41" s="1">
        <f>IFERROR(VLOOKUP('Données patients'!F31,'Echelle ACB'!$A$4:$D$63,4,FALSE),0)</f>
        <v>0</v>
      </c>
      <c r="G41" s="1">
        <f>IFERROR(VLOOKUP('Données patients'!G31,'Echelle ACB'!$A$4:$D$63,4,FALSE),0)</f>
        <v>0</v>
      </c>
      <c r="H41" s="1">
        <f>IFERROR(VLOOKUP('Données patients'!H31,'Echelle ACB'!$A$4:$D$63,4,FALSE),0)</f>
        <v>0</v>
      </c>
      <c r="I41" s="1">
        <f>IFERROR(VLOOKUP('Données patients'!I31,'Echelle ACB'!$A$4:$D$63,4,FALSE),0)</f>
        <v>0</v>
      </c>
      <c r="J41" s="1">
        <f>IFERROR(VLOOKUP('Données patients'!J31,'Echelle ACB'!$A$4:$D$63,4,FALSE),0)</f>
        <v>0</v>
      </c>
      <c r="K41" s="1">
        <f>IFERROR(VLOOKUP('Données patients'!K31,'Echelle ACB'!$A$4:$D$63,4,FALSE),0)</f>
        <v>0</v>
      </c>
      <c r="L41" s="1">
        <f>IFERROR(VLOOKUP('Données patients'!L31,'Echelle ACB'!$A$4:$D$63,4,FALSE),0)</f>
        <v>0</v>
      </c>
      <c r="M41" s="1">
        <f>IFERROR(VLOOKUP('Données patients'!M31,'Echelle ACB'!$A$4:$D$63,4,FALSE),0)</f>
        <v>0</v>
      </c>
      <c r="N41" s="1">
        <f>IFERROR(VLOOKUP('Données patients'!N31,'Echelle ACB'!$A$4:$D$63,4,FALSE),0)</f>
        <v>0</v>
      </c>
      <c r="O41" s="1">
        <f>IFERROR(VLOOKUP('Données patients'!O31,'Echelle ACB'!$A$4:$D$63,4,FALSE),0)</f>
        <v>0</v>
      </c>
      <c r="P41" s="1">
        <f>IFERROR(VLOOKUP('Données patients'!P31,'Echelle ACB'!$A$4:$D$63,4,FALSE),0)</f>
        <v>0</v>
      </c>
      <c r="Q41" s="1">
        <f>IFERROR(VLOOKUP('Données patients'!Q31,'Echelle ACB'!$A$4:$D$63,4,FALSE),0)</f>
        <v>0</v>
      </c>
      <c r="R41" s="1">
        <f>IFERROR(VLOOKUP('Données patients'!R31,'Echelle ACB'!$A$4:$D$63,4,FALSE),0)</f>
        <v>0</v>
      </c>
      <c r="S41" s="1">
        <f>IFERROR(VLOOKUP('Données patients'!S31,'Echelle ACB'!$A$4:$D$63,4,FALSE),0)</f>
        <v>0</v>
      </c>
      <c r="T41" s="1">
        <f>IFERROR(VLOOKUP('Données patients'!T31,'Echelle ACB'!$A$4:$D$63,4,FALSE),0)</f>
        <v>0</v>
      </c>
      <c r="U41" s="1">
        <f>IFERROR(VLOOKUP('Données patients'!U31,'Echelle ACB'!$A$4:$D$63,4,FALSE),0)</f>
        <v>0</v>
      </c>
      <c r="V41" s="1">
        <f>IFERROR(VLOOKUP('Données patients'!V31,'Echelle ACB'!$A$4:$D$63,4,FALSE),0)</f>
        <v>0</v>
      </c>
      <c r="W41" s="1">
        <f>IFERROR(VLOOKUP('Données patients'!W31,'Echelle ACB'!$A$4:$D$63,4,FALSE),0)</f>
        <v>0</v>
      </c>
      <c r="X41" s="1">
        <f>IFERROR(VLOOKUP('Données patients'!X31,'Echelle ACB'!$A$4:$D$63,4,FALSE),0)</f>
        <v>0</v>
      </c>
      <c r="Y41" s="1">
        <f>IFERROR(VLOOKUP('Données patients'!Y31,'Echelle ACB'!$A$4:$D$63,4,FALSE),0)</f>
        <v>0</v>
      </c>
      <c r="Z41" s="1">
        <f>IFERROR(VLOOKUP('Données patients'!Z31,'Echelle ACB'!$A$4:$D$63,4,FALSE),0)</f>
        <v>0</v>
      </c>
      <c r="AA41" s="1">
        <f>IFERROR(VLOOKUP('Données patients'!AA31,'Echelle ACB'!$A$4:$D$63,4,FALSE),0)</f>
        <v>0</v>
      </c>
      <c r="AB41" s="1">
        <f>IFERROR(VLOOKUP('Données patients'!AB31,'Echelle ACB'!$A$4:$D$63,4,FALSE),0)</f>
        <v>0</v>
      </c>
      <c r="AC41" s="1">
        <f>IFERROR(VLOOKUP('Données patients'!AC31,'Echelle ACB'!$A$4:$D$63,4,FALSE),0)</f>
        <v>0</v>
      </c>
      <c r="AD41" s="1">
        <f>IFERROR(VLOOKUP('Données patients'!AD31,'Echelle ACB'!$A$4:$D$63,4,FALSE),0)</f>
        <v>0</v>
      </c>
      <c r="AE41" s="1">
        <f>IFERROR(VLOOKUP('Données patients'!AE31,'Echelle ACB'!$A$4:$D$63,4,FALSE),0)</f>
        <v>0</v>
      </c>
    </row>
    <row r="42" spans="1:31" ht="15.75" x14ac:dyDescent="0.25">
      <c r="A42" s="7" t="s">
        <v>312</v>
      </c>
      <c r="B42" s="1">
        <f>IFERROR(VLOOKUP('Données patients'!B32,'Echelle ACB'!$A$4:$D$63,4,FALSE),0)</f>
        <v>0</v>
      </c>
      <c r="C42" s="1">
        <f>IFERROR(VLOOKUP('Données patients'!C32,'Echelle ACB'!$A$4:$D$63,4,FALSE),0)</f>
        <v>0</v>
      </c>
      <c r="D42" s="1">
        <f>IFERROR(VLOOKUP('Données patients'!D32,'Echelle ACB'!$A$4:$D$63,4,FALSE),0)</f>
        <v>0</v>
      </c>
      <c r="E42" s="1">
        <f>IFERROR(VLOOKUP('Données patients'!E32,'Echelle ACB'!$A$4:$D$63,4,FALSE),0)</f>
        <v>0</v>
      </c>
      <c r="F42" s="1">
        <f>IFERROR(VLOOKUP('Données patients'!F32,'Echelle ACB'!$A$4:$D$63,4,FALSE),0)</f>
        <v>0</v>
      </c>
      <c r="G42" s="1">
        <f>IFERROR(VLOOKUP('Données patients'!G32,'Echelle ACB'!$A$4:$D$63,4,FALSE),0)</f>
        <v>0</v>
      </c>
      <c r="H42" s="1">
        <f>IFERROR(VLOOKUP('Données patients'!H32,'Echelle ACB'!$A$4:$D$63,4,FALSE),0)</f>
        <v>0</v>
      </c>
      <c r="I42" s="1">
        <f>IFERROR(VLOOKUP('Données patients'!I32,'Echelle ACB'!$A$4:$D$63,4,FALSE),0)</f>
        <v>0</v>
      </c>
      <c r="J42" s="1">
        <f>IFERROR(VLOOKUP('Données patients'!J32,'Echelle ACB'!$A$4:$D$63,4,FALSE),0)</f>
        <v>0</v>
      </c>
      <c r="K42" s="1">
        <f>IFERROR(VLOOKUP('Données patients'!K32,'Echelle ACB'!$A$4:$D$63,4,FALSE),0)</f>
        <v>0</v>
      </c>
      <c r="L42" s="1">
        <f>IFERROR(VLOOKUP('Données patients'!L32,'Echelle ACB'!$A$4:$D$63,4,FALSE),0)</f>
        <v>0</v>
      </c>
      <c r="M42" s="1">
        <f>IFERROR(VLOOKUP('Données patients'!M32,'Echelle ACB'!$A$4:$D$63,4,FALSE),0)</f>
        <v>0</v>
      </c>
      <c r="N42" s="1">
        <f>IFERROR(VLOOKUP('Données patients'!N32,'Echelle ACB'!$A$4:$D$63,4,FALSE),0)</f>
        <v>0</v>
      </c>
      <c r="O42" s="1">
        <f>IFERROR(VLOOKUP('Données patients'!O32,'Echelle ACB'!$A$4:$D$63,4,FALSE),0)</f>
        <v>0</v>
      </c>
      <c r="P42" s="1">
        <f>IFERROR(VLOOKUP('Données patients'!P32,'Echelle ACB'!$A$4:$D$63,4,FALSE),0)</f>
        <v>0</v>
      </c>
      <c r="Q42" s="1">
        <f>IFERROR(VLOOKUP('Données patients'!Q32,'Echelle ACB'!$A$4:$D$63,4,FALSE),0)</f>
        <v>0</v>
      </c>
      <c r="R42" s="1">
        <f>IFERROR(VLOOKUP('Données patients'!R32,'Echelle ACB'!$A$4:$D$63,4,FALSE),0)</f>
        <v>0</v>
      </c>
      <c r="S42" s="1">
        <f>IFERROR(VLOOKUP('Données patients'!S32,'Echelle ACB'!$A$4:$D$63,4,FALSE),0)</f>
        <v>0</v>
      </c>
      <c r="T42" s="1">
        <f>IFERROR(VLOOKUP('Données patients'!T32,'Echelle ACB'!$A$4:$D$63,4,FALSE),0)</f>
        <v>0</v>
      </c>
      <c r="U42" s="1">
        <f>IFERROR(VLOOKUP('Données patients'!U32,'Echelle ACB'!$A$4:$D$63,4,FALSE),0)</f>
        <v>0</v>
      </c>
      <c r="V42" s="1">
        <f>IFERROR(VLOOKUP('Données patients'!V32,'Echelle ACB'!$A$4:$D$63,4,FALSE),0)</f>
        <v>0</v>
      </c>
      <c r="W42" s="1">
        <f>IFERROR(VLOOKUP('Données patients'!W32,'Echelle ACB'!$A$4:$D$63,4,FALSE),0)</f>
        <v>0</v>
      </c>
      <c r="X42" s="1">
        <f>IFERROR(VLOOKUP('Données patients'!X32,'Echelle ACB'!$A$4:$D$63,4,FALSE),0)</f>
        <v>0</v>
      </c>
      <c r="Y42" s="1">
        <f>IFERROR(VLOOKUP('Données patients'!Y32,'Echelle ACB'!$A$4:$D$63,4,FALSE),0)</f>
        <v>0</v>
      </c>
      <c r="Z42" s="1">
        <f>IFERROR(VLOOKUP('Données patients'!Z32,'Echelle ACB'!$A$4:$D$63,4,FALSE),0)</f>
        <v>0</v>
      </c>
      <c r="AA42" s="1">
        <f>IFERROR(VLOOKUP('Données patients'!AA32,'Echelle ACB'!$A$4:$D$63,4,FALSE),0)</f>
        <v>0</v>
      </c>
      <c r="AB42" s="1">
        <f>IFERROR(VLOOKUP('Données patients'!AB32,'Echelle ACB'!$A$4:$D$63,4,FALSE),0)</f>
        <v>0</v>
      </c>
      <c r="AC42" s="1">
        <f>IFERROR(VLOOKUP('Données patients'!AC32,'Echelle ACB'!$A$4:$D$63,4,FALSE),0)</f>
        <v>0</v>
      </c>
      <c r="AD42" s="1">
        <f>IFERROR(VLOOKUP('Données patients'!AD32,'Echelle ACB'!$A$4:$D$63,4,FALSE),0)</f>
        <v>0</v>
      </c>
      <c r="AE42" s="1">
        <f>IFERROR(VLOOKUP('Données patients'!AE32,'Echelle ACB'!$A$4:$D$63,4,FALSE),0)</f>
        <v>0</v>
      </c>
    </row>
    <row r="43" spans="1:31" ht="15.75" x14ac:dyDescent="0.25">
      <c r="A43" s="7" t="s">
        <v>313</v>
      </c>
      <c r="B43" s="1">
        <f>IFERROR(VLOOKUP('Données patients'!B33,'Echelle ACB'!$A$4:$D$63,4,FALSE),0)</f>
        <v>0</v>
      </c>
      <c r="C43" s="1">
        <f>IFERROR(VLOOKUP('Données patients'!C33,'Echelle ACB'!$A$4:$D$63,4,FALSE),0)</f>
        <v>0</v>
      </c>
      <c r="D43" s="1">
        <f>IFERROR(VLOOKUP('Données patients'!D33,'Echelle ACB'!$A$4:$D$63,4,FALSE),0)</f>
        <v>0</v>
      </c>
      <c r="E43" s="1">
        <f>IFERROR(VLOOKUP('Données patients'!E33,'Echelle ACB'!$A$4:$D$63,4,FALSE),0)</f>
        <v>0</v>
      </c>
      <c r="F43" s="1">
        <f>IFERROR(VLOOKUP('Données patients'!F33,'Echelle ACB'!$A$4:$D$63,4,FALSE),0)</f>
        <v>0</v>
      </c>
      <c r="G43" s="1">
        <f>IFERROR(VLOOKUP('Données patients'!G33,'Echelle ACB'!$A$4:$D$63,4,FALSE),0)</f>
        <v>0</v>
      </c>
      <c r="H43" s="1">
        <f>IFERROR(VLOOKUP('Données patients'!H33,'Echelle ACB'!$A$4:$D$63,4,FALSE),0)</f>
        <v>0</v>
      </c>
      <c r="I43" s="1">
        <f>IFERROR(VLOOKUP('Données patients'!I33,'Echelle ACB'!$A$4:$D$63,4,FALSE),0)</f>
        <v>0</v>
      </c>
      <c r="J43" s="1">
        <f>IFERROR(VLOOKUP('Données patients'!J33,'Echelle ACB'!$A$4:$D$63,4,FALSE),0)</f>
        <v>0</v>
      </c>
      <c r="K43" s="1">
        <f>IFERROR(VLOOKUP('Données patients'!K33,'Echelle ACB'!$A$4:$D$63,4,FALSE),0)</f>
        <v>0</v>
      </c>
      <c r="L43" s="1">
        <f>IFERROR(VLOOKUP('Données patients'!L33,'Echelle ACB'!$A$4:$D$63,4,FALSE),0)</f>
        <v>0</v>
      </c>
      <c r="M43" s="1">
        <f>IFERROR(VLOOKUP('Données patients'!M33,'Echelle ACB'!$A$4:$D$63,4,FALSE),0)</f>
        <v>0</v>
      </c>
      <c r="N43" s="1">
        <f>IFERROR(VLOOKUP('Données patients'!N33,'Echelle ACB'!$A$4:$D$63,4,FALSE),0)</f>
        <v>0</v>
      </c>
      <c r="O43" s="1">
        <f>IFERROR(VLOOKUP('Données patients'!O33,'Echelle ACB'!$A$4:$D$63,4,FALSE),0)</f>
        <v>0</v>
      </c>
      <c r="P43" s="1">
        <f>IFERROR(VLOOKUP('Données patients'!P33,'Echelle ACB'!$A$4:$D$63,4,FALSE),0)</f>
        <v>0</v>
      </c>
      <c r="Q43" s="1">
        <f>IFERROR(VLOOKUP('Données patients'!Q33,'Echelle ACB'!$A$4:$D$63,4,FALSE),0)</f>
        <v>0</v>
      </c>
      <c r="R43" s="1">
        <f>IFERROR(VLOOKUP('Données patients'!R33,'Echelle ACB'!$A$4:$D$63,4,FALSE),0)</f>
        <v>0</v>
      </c>
      <c r="S43" s="1">
        <f>IFERROR(VLOOKUP('Données patients'!S33,'Echelle ACB'!$A$4:$D$63,4,FALSE),0)</f>
        <v>0</v>
      </c>
      <c r="T43" s="1">
        <f>IFERROR(VLOOKUP('Données patients'!T33,'Echelle ACB'!$A$4:$D$63,4,FALSE),0)</f>
        <v>0</v>
      </c>
      <c r="U43" s="1">
        <f>IFERROR(VLOOKUP('Données patients'!U33,'Echelle ACB'!$A$4:$D$63,4,FALSE),0)</f>
        <v>0</v>
      </c>
      <c r="V43" s="1">
        <f>IFERROR(VLOOKUP('Données patients'!V33,'Echelle ACB'!$A$4:$D$63,4,FALSE),0)</f>
        <v>0</v>
      </c>
      <c r="W43" s="1">
        <f>IFERROR(VLOOKUP('Données patients'!W33,'Echelle ACB'!$A$4:$D$63,4,FALSE),0)</f>
        <v>0</v>
      </c>
      <c r="X43" s="1">
        <f>IFERROR(VLOOKUP('Données patients'!X33,'Echelle ACB'!$A$4:$D$63,4,FALSE),0)</f>
        <v>0</v>
      </c>
      <c r="Y43" s="1">
        <f>IFERROR(VLOOKUP('Données patients'!Y33,'Echelle ACB'!$A$4:$D$63,4,FALSE),0)</f>
        <v>0</v>
      </c>
      <c r="Z43" s="1">
        <f>IFERROR(VLOOKUP('Données patients'!Z33,'Echelle ACB'!$A$4:$D$63,4,FALSE),0)</f>
        <v>0</v>
      </c>
      <c r="AA43" s="1">
        <f>IFERROR(VLOOKUP('Données patients'!AA33,'Echelle ACB'!$A$4:$D$63,4,FALSE),0)</f>
        <v>0</v>
      </c>
      <c r="AB43" s="1">
        <f>IFERROR(VLOOKUP('Données patients'!AB33,'Echelle ACB'!$A$4:$D$63,4,FALSE),0)</f>
        <v>0</v>
      </c>
      <c r="AC43" s="1">
        <f>IFERROR(VLOOKUP('Données patients'!AC33,'Echelle ACB'!$A$4:$D$63,4,FALSE),0)</f>
        <v>0</v>
      </c>
      <c r="AD43" s="1">
        <f>IFERROR(VLOOKUP('Données patients'!AD33,'Echelle ACB'!$A$4:$D$63,4,FALSE),0)</f>
        <v>0</v>
      </c>
      <c r="AE43" s="1">
        <f>IFERROR(VLOOKUP('Données patients'!AE33,'Echelle ACB'!$A$4:$D$63,4,FALSE),0)</f>
        <v>0</v>
      </c>
    </row>
    <row r="44" spans="1:31" ht="15.75" x14ac:dyDescent="0.25">
      <c r="A44" s="7" t="s">
        <v>314</v>
      </c>
      <c r="B44" s="1">
        <f>IFERROR(VLOOKUP('Données patients'!B34,'Echelle ACB'!$A$4:$D$63,4,FALSE),0)</f>
        <v>0</v>
      </c>
      <c r="C44" s="1">
        <f>IFERROR(VLOOKUP('Données patients'!C34,'Echelle ACB'!$A$4:$D$63,4,FALSE),0)</f>
        <v>0</v>
      </c>
      <c r="D44" s="1">
        <f>IFERROR(VLOOKUP('Données patients'!D34,'Echelle ACB'!$A$4:$D$63,4,FALSE),0)</f>
        <v>0</v>
      </c>
      <c r="E44" s="1">
        <f>IFERROR(VLOOKUP('Données patients'!E34,'Echelle ACB'!$A$4:$D$63,4,FALSE),0)</f>
        <v>0</v>
      </c>
      <c r="F44" s="1">
        <f>IFERROR(VLOOKUP('Données patients'!F34,'Echelle ACB'!$A$4:$D$63,4,FALSE),0)</f>
        <v>0</v>
      </c>
      <c r="G44" s="1">
        <f>IFERROR(VLOOKUP('Données patients'!G34,'Echelle ACB'!$A$4:$D$63,4,FALSE),0)</f>
        <v>0</v>
      </c>
      <c r="H44" s="1">
        <f>IFERROR(VLOOKUP('Données patients'!H34,'Echelle ACB'!$A$4:$D$63,4,FALSE),0)</f>
        <v>0</v>
      </c>
      <c r="I44" s="1">
        <f>IFERROR(VLOOKUP('Données patients'!I34,'Echelle ACB'!$A$4:$D$63,4,FALSE),0)</f>
        <v>0</v>
      </c>
      <c r="J44" s="1">
        <f>IFERROR(VLOOKUP('Données patients'!J34,'Echelle ACB'!$A$4:$D$63,4,FALSE),0)</f>
        <v>0</v>
      </c>
      <c r="K44" s="1">
        <f>IFERROR(VLOOKUP('Données patients'!K34,'Echelle ACB'!$A$4:$D$63,4,FALSE),0)</f>
        <v>0</v>
      </c>
      <c r="L44" s="1">
        <f>IFERROR(VLOOKUP('Données patients'!L34,'Echelle ACB'!$A$4:$D$63,4,FALSE),0)</f>
        <v>0</v>
      </c>
      <c r="M44" s="1">
        <f>IFERROR(VLOOKUP('Données patients'!M34,'Echelle ACB'!$A$4:$D$63,4,FALSE),0)</f>
        <v>0</v>
      </c>
      <c r="N44" s="1">
        <f>IFERROR(VLOOKUP('Données patients'!N34,'Echelle ACB'!$A$4:$D$63,4,FALSE),0)</f>
        <v>0</v>
      </c>
      <c r="O44" s="1">
        <f>IFERROR(VLOOKUP('Données patients'!O34,'Echelle ACB'!$A$4:$D$63,4,FALSE),0)</f>
        <v>0</v>
      </c>
      <c r="P44" s="1">
        <f>IFERROR(VLOOKUP('Données patients'!P34,'Echelle ACB'!$A$4:$D$63,4,FALSE),0)</f>
        <v>0</v>
      </c>
      <c r="Q44" s="1">
        <f>IFERROR(VLOOKUP('Données patients'!Q34,'Echelle ACB'!$A$4:$D$63,4,FALSE),0)</f>
        <v>0</v>
      </c>
      <c r="R44" s="1">
        <f>IFERROR(VLOOKUP('Données patients'!R34,'Echelle ACB'!$A$4:$D$63,4,FALSE),0)</f>
        <v>0</v>
      </c>
      <c r="S44" s="1">
        <f>IFERROR(VLOOKUP('Données patients'!S34,'Echelle ACB'!$A$4:$D$63,4,FALSE),0)</f>
        <v>0</v>
      </c>
      <c r="T44" s="1">
        <f>IFERROR(VLOOKUP('Données patients'!T34,'Echelle ACB'!$A$4:$D$63,4,FALSE),0)</f>
        <v>0</v>
      </c>
      <c r="U44" s="1">
        <f>IFERROR(VLOOKUP('Données patients'!U34,'Echelle ACB'!$A$4:$D$63,4,FALSE),0)</f>
        <v>0</v>
      </c>
      <c r="V44" s="1">
        <f>IFERROR(VLOOKUP('Données patients'!V34,'Echelle ACB'!$A$4:$D$63,4,FALSE),0)</f>
        <v>0</v>
      </c>
      <c r="W44" s="1">
        <f>IFERROR(VLOOKUP('Données patients'!W34,'Echelle ACB'!$A$4:$D$63,4,FALSE),0)</f>
        <v>0</v>
      </c>
      <c r="X44" s="1">
        <f>IFERROR(VLOOKUP('Données patients'!X34,'Echelle ACB'!$A$4:$D$63,4,FALSE),0)</f>
        <v>0</v>
      </c>
      <c r="Y44" s="1">
        <f>IFERROR(VLOOKUP('Données patients'!Y34,'Echelle ACB'!$A$4:$D$63,4,FALSE),0)</f>
        <v>0</v>
      </c>
      <c r="Z44" s="1">
        <f>IFERROR(VLOOKUP('Données patients'!Z34,'Echelle ACB'!$A$4:$D$63,4,FALSE),0)</f>
        <v>0</v>
      </c>
      <c r="AA44" s="1">
        <f>IFERROR(VLOOKUP('Données patients'!AA34,'Echelle ACB'!$A$4:$D$63,4,FALSE),0)</f>
        <v>0</v>
      </c>
      <c r="AB44" s="1">
        <f>IFERROR(VLOOKUP('Données patients'!AB34,'Echelle ACB'!$A$4:$D$63,4,FALSE),0)</f>
        <v>0</v>
      </c>
      <c r="AC44" s="1">
        <f>IFERROR(VLOOKUP('Données patients'!AC34,'Echelle ACB'!$A$4:$D$63,4,FALSE),0)</f>
        <v>0</v>
      </c>
      <c r="AD44" s="1">
        <f>IFERROR(VLOOKUP('Données patients'!AD34,'Echelle ACB'!$A$4:$D$63,4,FALSE),0)</f>
        <v>0</v>
      </c>
      <c r="AE44" s="1">
        <f>IFERROR(VLOOKUP('Données patients'!AE34,'Echelle ACB'!$A$4:$D$63,4,FALSE),0)</f>
        <v>0</v>
      </c>
    </row>
    <row r="45" spans="1:31" ht="15.75" x14ac:dyDescent="0.25">
      <c r="A45" s="7" t="s">
        <v>315</v>
      </c>
      <c r="B45" s="1">
        <f>IFERROR(VLOOKUP('Données patients'!B35,'Echelle ACB'!$A$4:$D$63,4,FALSE),0)</f>
        <v>0</v>
      </c>
      <c r="C45" s="1">
        <f>IFERROR(VLOOKUP('Données patients'!C35,'Echelle ACB'!$A$4:$D$63,4,FALSE),0)</f>
        <v>0</v>
      </c>
      <c r="D45" s="1">
        <f>IFERROR(VLOOKUP('Données patients'!D35,'Echelle ACB'!$A$4:$D$63,4,FALSE),0)</f>
        <v>0</v>
      </c>
      <c r="E45" s="1">
        <f>IFERROR(VLOOKUP('Données patients'!E35,'Echelle ACB'!$A$4:$D$63,4,FALSE),0)</f>
        <v>0</v>
      </c>
      <c r="F45" s="1">
        <f>IFERROR(VLOOKUP('Données patients'!F35,'Echelle ACB'!$A$4:$D$63,4,FALSE),0)</f>
        <v>0</v>
      </c>
      <c r="G45" s="1">
        <f>IFERROR(VLOOKUP('Données patients'!G35,'Echelle ACB'!$A$4:$D$63,4,FALSE),0)</f>
        <v>0</v>
      </c>
      <c r="H45" s="1">
        <f>IFERROR(VLOOKUP('Données patients'!H35,'Echelle ACB'!$A$4:$D$63,4,FALSE),0)</f>
        <v>0</v>
      </c>
      <c r="I45" s="1">
        <f>IFERROR(VLOOKUP('Données patients'!I35,'Echelle ACB'!$A$4:$D$63,4,FALSE),0)</f>
        <v>0</v>
      </c>
      <c r="J45" s="1">
        <f>IFERROR(VLOOKUP('Données patients'!J35,'Echelle ACB'!$A$4:$D$63,4,FALSE),0)</f>
        <v>0</v>
      </c>
      <c r="K45" s="1">
        <f>IFERROR(VLOOKUP('Données patients'!K35,'Echelle ACB'!$A$4:$D$63,4,FALSE),0)</f>
        <v>0</v>
      </c>
      <c r="L45" s="1">
        <f>IFERROR(VLOOKUP('Données patients'!L35,'Echelle ACB'!$A$4:$D$63,4,FALSE),0)</f>
        <v>0</v>
      </c>
      <c r="M45" s="1">
        <f>IFERROR(VLOOKUP('Données patients'!M35,'Echelle ACB'!$A$4:$D$63,4,FALSE),0)</f>
        <v>0</v>
      </c>
      <c r="N45" s="1">
        <f>IFERROR(VLOOKUP('Données patients'!N35,'Echelle ACB'!$A$4:$D$63,4,FALSE),0)</f>
        <v>0</v>
      </c>
      <c r="O45" s="1">
        <f>IFERROR(VLOOKUP('Données patients'!O35,'Echelle ACB'!$A$4:$D$63,4,FALSE),0)</f>
        <v>0</v>
      </c>
      <c r="P45" s="1">
        <f>IFERROR(VLOOKUP('Données patients'!P35,'Echelle ACB'!$A$4:$D$63,4,FALSE),0)</f>
        <v>0</v>
      </c>
      <c r="Q45" s="1">
        <f>IFERROR(VLOOKUP('Données patients'!Q35,'Echelle ACB'!$A$4:$D$63,4,FALSE),0)</f>
        <v>0</v>
      </c>
      <c r="R45" s="1">
        <f>IFERROR(VLOOKUP('Données patients'!R35,'Echelle ACB'!$A$4:$D$63,4,FALSE),0)</f>
        <v>0</v>
      </c>
      <c r="S45" s="1">
        <f>IFERROR(VLOOKUP('Données patients'!S35,'Echelle ACB'!$A$4:$D$63,4,FALSE),0)</f>
        <v>0</v>
      </c>
      <c r="T45" s="1">
        <f>IFERROR(VLOOKUP('Données patients'!T35,'Echelle ACB'!$A$4:$D$63,4,FALSE),0)</f>
        <v>0</v>
      </c>
      <c r="U45" s="1">
        <f>IFERROR(VLOOKUP('Données patients'!U35,'Echelle ACB'!$A$4:$D$63,4,FALSE),0)</f>
        <v>0</v>
      </c>
      <c r="V45" s="1">
        <f>IFERROR(VLOOKUP('Données patients'!V35,'Echelle ACB'!$A$4:$D$63,4,FALSE),0)</f>
        <v>0</v>
      </c>
      <c r="W45" s="1">
        <f>IFERROR(VLOOKUP('Données patients'!W35,'Echelle ACB'!$A$4:$D$63,4,FALSE),0)</f>
        <v>0</v>
      </c>
      <c r="X45" s="1">
        <f>IFERROR(VLOOKUP('Données patients'!X35,'Echelle ACB'!$A$4:$D$63,4,FALSE),0)</f>
        <v>0</v>
      </c>
      <c r="Y45" s="1">
        <f>IFERROR(VLOOKUP('Données patients'!Y35,'Echelle ACB'!$A$4:$D$63,4,FALSE),0)</f>
        <v>0</v>
      </c>
      <c r="Z45" s="1">
        <f>IFERROR(VLOOKUP('Données patients'!Z35,'Echelle ACB'!$A$4:$D$63,4,FALSE),0)</f>
        <v>0</v>
      </c>
      <c r="AA45" s="1">
        <f>IFERROR(VLOOKUP('Données patients'!AA35,'Echelle ACB'!$A$4:$D$63,4,FALSE),0)</f>
        <v>0</v>
      </c>
      <c r="AB45" s="1">
        <f>IFERROR(VLOOKUP('Données patients'!AB35,'Echelle ACB'!$A$4:$D$63,4,FALSE),0)</f>
        <v>0</v>
      </c>
      <c r="AC45" s="1">
        <f>IFERROR(VLOOKUP('Données patients'!AC35,'Echelle ACB'!$A$4:$D$63,4,FALSE),0)</f>
        <v>0</v>
      </c>
      <c r="AD45" s="1">
        <f>IFERROR(VLOOKUP('Données patients'!AD35,'Echelle ACB'!$A$4:$D$63,4,FALSE),0)</f>
        <v>0</v>
      </c>
      <c r="AE45" s="1">
        <f>IFERROR(VLOOKUP('Données patients'!AE35,'Echelle ACB'!$A$4:$D$63,4,FALSE),0)</f>
        <v>0</v>
      </c>
    </row>
    <row r="46" spans="1:31" ht="15.75" x14ac:dyDescent="0.25">
      <c r="A46" s="7" t="s">
        <v>316</v>
      </c>
      <c r="B46" s="1">
        <f>IFERROR(VLOOKUP('Données patients'!B36,'Echelle ACB'!$A$4:$D$63,4,FALSE),0)</f>
        <v>0</v>
      </c>
      <c r="C46" s="1">
        <f>IFERROR(VLOOKUP('Données patients'!C36,'Echelle ACB'!$A$4:$D$63,4,FALSE),0)</f>
        <v>0</v>
      </c>
      <c r="D46" s="1">
        <f>IFERROR(VLOOKUP('Données patients'!D36,'Echelle ACB'!$A$4:$D$63,4,FALSE),0)</f>
        <v>0</v>
      </c>
      <c r="E46" s="1">
        <f>IFERROR(VLOOKUP('Données patients'!E36,'Echelle ACB'!$A$4:$D$63,4,FALSE),0)</f>
        <v>0</v>
      </c>
      <c r="F46" s="1">
        <f>IFERROR(VLOOKUP('Données patients'!F36,'Echelle ACB'!$A$4:$D$63,4,FALSE),0)</f>
        <v>0</v>
      </c>
      <c r="G46" s="1">
        <f>IFERROR(VLOOKUP('Données patients'!G36,'Echelle ACB'!$A$4:$D$63,4,FALSE),0)</f>
        <v>0</v>
      </c>
      <c r="H46" s="1">
        <f>IFERROR(VLOOKUP('Données patients'!H36,'Echelle ACB'!$A$4:$D$63,4,FALSE),0)</f>
        <v>0</v>
      </c>
      <c r="I46" s="1">
        <f>IFERROR(VLOOKUP('Données patients'!I36,'Echelle ACB'!$A$4:$D$63,4,FALSE),0)</f>
        <v>0</v>
      </c>
      <c r="J46" s="1">
        <f>IFERROR(VLOOKUP('Données patients'!J36,'Echelle ACB'!$A$4:$D$63,4,FALSE),0)</f>
        <v>0</v>
      </c>
      <c r="K46" s="1">
        <f>IFERROR(VLOOKUP('Données patients'!K36,'Echelle ACB'!$A$4:$D$63,4,FALSE),0)</f>
        <v>0</v>
      </c>
      <c r="L46" s="1">
        <f>IFERROR(VLOOKUP('Données patients'!L36,'Echelle ACB'!$A$4:$D$63,4,FALSE),0)</f>
        <v>0</v>
      </c>
      <c r="M46" s="1">
        <f>IFERROR(VLOOKUP('Données patients'!M36,'Echelle ACB'!$A$4:$D$63,4,FALSE),0)</f>
        <v>0</v>
      </c>
      <c r="N46" s="1">
        <f>IFERROR(VLOOKUP('Données patients'!N36,'Echelle ACB'!$A$4:$D$63,4,FALSE),0)</f>
        <v>0</v>
      </c>
      <c r="O46" s="1">
        <f>IFERROR(VLOOKUP('Données patients'!O36,'Echelle ACB'!$A$4:$D$63,4,FALSE),0)</f>
        <v>0</v>
      </c>
      <c r="P46" s="1">
        <f>IFERROR(VLOOKUP('Données patients'!P36,'Echelle ACB'!$A$4:$D$63,4,FALSE),0)</f>
        <v>0</v>
      </c>
      <c r="Q46" s="1">
        <f>IFERROR(VLOOKUP('Données patients'!Q36,'Echelle ACB'!$A$4:$D$63,4,FALSE),0)</f>
        <v>0</v>
      </c>
      <c r="R46" s="1">
        <f>IFERROR(VLOOKUP('Données patients'!R36,'Echelle ACB'!$A$4:$D$63,4,FALSE),0)</f>
        <v>0</v>
      </c>
      <c r="S46" s="1">
        <f>IFERROR(VLOOKUP('Données patients'!S36,'Echelle ACB'!$A$4:$D$63,4,FALSE),0)</f>
        <v>0</v>
      </c>
      <c r="T46" s="1">
        <f>IFERROR(VLOOKUP('Données patients'!T36,'Echelle ACB'!$A$4:$D$63,4,FALSE),0)</f>
        <v>0</v>
      </c>
      <c r="U46" s="1">
        <f>IFERROR(VLOOKUP('Données patients'!U36,'Echelle ACB'!$A$4:$D$63,4,FALSE),0)</f>
        <v>0</v>
      </c>
      <c r="V46" s="1">
        <f>IFERROR(VLOOKUP('Données patients'!V36,'Echelle ACB'!$A$4:$D$63,4,FALSE),0)</f>
        <v>0</v>
      </c>
      <c r="W46" s="1">
        <f>IFERROR(VLOOKUP('Données patients'!W36,'Echelle ACB'!$A$4:$D$63,4,FALSE),0)</f>
        <v>0</v>
      </c>
      <c r="X46" s="1">
        <f>IFERROR(VLOOKUP('Données patients'!X36,'Echelle ACB'!$A$4:$D$63,4,FALSE),0)</f>
        <v>0</v>
      </c>
      <c r="Y46" s="1">
        <f>IFERROR(VLOOKUP('Données patients'!Y36,'Echelle ACB'!$A$4:$D$63,4,FALSE),0)</f>
        <v>0</v>
      </c>
      <c r="Z46" s="1">
        <f>IFERROR(VLOOKUP('Données patients'!Z36,'Echelle ACB'!$A$4:$D$63,4,FALSE),0)</f>
        <v>0</v>
      </c>
      <c r="AA46" s="1">
        <f>IFERROR(VLOOKUP('Données patients'!AA36,'Echelle ACB'!$A$4:$D$63,4,FALSE),0)</f>
        <v>0</v>
      </c>
      <c r="AB46" s="1">
        <f>IFERROR(VLOOKUP('Données patients'!AB36,'Echelle ACB'!$A$4:$D$63,4,FALSE),0)</f>
        <v>0</v>
      </c>
      <c r="AC46" s="1">
        <f>IFERROR(VLOOKUP('Données patients'!AC36,'Echelle ACB'!$A$4:$D$63,4,FALSE),0)</f>
        <v>0</v>
      </c>
      <c r="AD46" s="1">
        <f>IFERROR(VLOOKUP('Données patients'!AD36,'Echelle ACB'!$A$4:$D$63,4,FALSE),0)</f>
        <v>0</v>
      </c>
      <c r="AE46" s="1">
        <f>IFERROR(VLOOKUP('Données patients'!AE36,'Echelle ACB'!$A$4:$D$63,4,FALSE),0)</f>
        <v>0</v>
      </c>
    </row>
    <row r="47" spans="1:31" ht="18.75" x14ac:dyDescent="0.25">
      <c r="A47" s="3" t="s">
        <v>317</v>
      </c>
      <c r="B47" s="2">
        <f>SUM(B27:B46)</f>
        <v>0</v>
      </c>
      <c r="C47" s="2">
        <f>SUM(C27:C46)</f>
        <v>0</v>
      </c>
      <c r="D47" s="2">
        <f>SUM(D27:D46)</f>
        <v>0</v>
      </c>
      <c r="E47" s="2">
        <f>SUM(E27:E46)</f>
        <v>0</v>
      </c>
      <c r="F47" s="2">
        <f t="shared" ref="F47:AE47" si="1">SUM(F27:F46)</f>
        <v>0</v>
      </c>
      <c r="G47" s="2">
        <f t="shared" si="1"/>
        <v>0</v>
      </c>
      <c r="H47" s="2">
        <f t="shared" si="1"/>
        <v>0</v>
      </c>
      <c r="I47" s="2">
        <f t="shared" si="1"/>
        <v>0</v>
      </c>
      <c r="J47" s="2">
        <f t="shared" si="1"/>
        <v>0</v>
      </c>
      <c r="K47" s="2">
        <f t="shared" si="1"/>
        <v>0</v>
      </c>
      <c r="L47" s="2">
        <f t="shared" si="1"/>
        <v>0</v>
      </c>
      <c r="M47" s="2">
        <f t="shared" si="1"/>
        <v>0</v>
      </c>
      <c r="N47" s="2">
        <f t="shared" si="1"/>
        <v>0</v>
      </c>
      <c r="O47" s="2">
        <f t="shared" si="1"/>
        <v>0</v>
      </c>
      <c r="P47" s="2">
        <f t="shared" si="1"/>
        <v>0</v>
      </c>
      <c r="Q47" s="2">
        <f t="shared" si="1"/>
        <v>0</v>
      </c>
      <c r="R47" s="2">
        <f t="shared" si="1"/>
        <v>0</v>
      </c>
      <c r="S47" s="2">
        <f t="shared" si="1"/>
        <v>0</v>
      </c>
      <c r="T47" s="2">
        <f t="shared" si="1"/>
        <v>0</v>
      </c>
      <c r="U47" s="2">
        <f t="shared" si="1"/>
        <v>0</v>
      </c>
      <c r="V47" s="2">
        <f t="shared" si="1"/>
        <v>0</v>
      </c>
      <c r="W47" s="2">
        <f t="shared" si="1"/>
        <v>0</v>
      </c>
      <c r="X47" s="2">
        <f t="shared" si="1"/>
        <v>0</v>
      </c>
      <c r="Y47" s="2">
        <f t="shared" si="1"/>
        <v>0</v>
      </c>
      <c r="Z47" s="2">
        <f t="shared" si="1"/>
        <v>0</v>
      </c>
      <c r="AA47" s="2">
        <f t="shared" si="1"/>
        <v>0</v>
      </c>
      <c r="AB47" s="2">
        <f t="shared" si="1"/>
        <v>0</v>
      </c>
      <c r="AC47" s="2">
        <f t="shared" si="1"/>
        <v>0</v>
      </c>
      <c r="AD47" s="2">
        <f t="shared" si="1"/>
        <v>0</v>
      </c>
      <c r="AE47" s="2">
        <f t="shared" si="1"/>
        <v>0</v>
      </c>
    </row>
    <row r="48" spans="1:31" x14ac:dyDescent="0.25">
      <c r="B48" s="6"/>
      <c r="C48" s="6"/>
    </row>
    <row r="49" spans="1:31" ht="18.75" customHeight="1" x14ac:dyDescent="0.25">
      <c r="A49" s="181" t="s">
        <v>328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</row>
    <row r="50" spans="1:31" ht="19.5" x14ac:dyDescent="0.25">
      <c r="A50" s="8"/>
      <c r="B50" s="9" t="s">
        <v>323</v>
      </c>
      <c r="C50" s="9" t="s">
        <v>324</v>
      </c>
      <c r="D50" s="9" t="s">
        <v>325</v>
      </c>
      <c r="E50" s="9" t="s">
        <v>326</v>
      </c>
      <c r="F50" s="9" t="s">
        <v>329</v>
      </c>
      <c r="G50" s="9" t="s">
        <v>330</v>
      </c>
      <c r="H50" s="9" t="s">
        <v>331</v>
      </c>
      <c r="I50" s="9" t="s">
        <v>332</v>
      </c>
      <c r="J50" s="9" t="s">
        <v>333</v>
      </c>
      <c r="K50" s="9" t="s">
        <v>334</v>
      </c>
      <c r="L50" s="9" t="s">
        <v>335</v>
      </c>
      <c r="M50" s="9" t="s">
        <v>336</v>
      </c>
      <c r="N50" s="9" t="s">
        <v>337</v>
      </c>
      <c r="O50" s="9" t="s">
        <v>338</v>
      </c>
      <c r="P50" s="9" t="s">
        <v>339</v>
      </c>
      <c r="Q50" s="9" t="s">
        <v>340</v>
      </c>
      <c r="R50" s="9" t="s">
        <v>341</v>
      </c>
      <c r="S50" s="9" t="s">
        <v>342</v>
      </c>
      <c r="T50" s="9" t="s">
        <v>343</v>
      </c>
      <c r="U50" s="9" t="s">
        <v>344</v>
      </c>
      <c r="V50" s="9" t="s">
        <v>345</v>
      </c>
      <c r="W50" s="9" t="s">
        <v>346</v>
      </c>
      <c r="X50" s="9" t="s">
        <v>347</v>
      </c>
      <c r="Y50" s="9" t="s">
        <v>348</v>
      </c>
      <c r="Z50" s="9" t="s">
        <v>349</v>
      </c>
      <c r="AA50" s="9" t="s">
        <v>350</v>
      </c>
      <c r="AB50" s="9" t="s">
        <v>351</v>
      </c>
      <c r="AC50" s="9" t="s">
        <v>352</v>
      </c>
      <c r="AD50" s="9" t="s">
        <v>353</v>
      </c>
      <c r="AE50" s="9" t="s">
        <v>354</v>
      </c>
    </row>
    <row r="51" spans="1:31" ht="15.75" x14ac:dyDescent="0.25">
      <c r="A51" s="7" t="s">
        <v>297</v>
      </c>
      <c r="B51" s="1" t="str">
        <f>IF((B3&gt;0)+(B27&gt;0),"oui","non")</f>
        <v>non</v>
      </c>
      <c r="C51" s="1" t="str">
        <f t="shared" ref="C51:E51" si="2">IF((C3&gt;0)+(C27&gt;0),"oui","non")</f>
        <v>non</v>
      </c>
      <c r="D51" s="1" t="str">
        <f t="shared" si="2"/>
        <v>non</v>
      </c>
      <c r="E51" s="1" t="str">
        <f t="shared" si="2"/>
        <v>non</v>
      </c>
      <c r="F51" s="1" t="str">
        <f t="shared" ref="F51:AE51" si="3">IF((F3&gt;0)+(F27&gt;0),"oui","non")</f>
        <v>non</v>
      </c>
      <c r="G51" s="1" t="str">
        <f t="shared" si="3"/>
        <v>non</v>
      </c>
      <c r="H51" s="1" t="str">
        <f t="shared" si="3"/>
        <v>non</v>
      </c>
      <c r="I51" s="1" t="str">
        <f t="shared" si="3"/>
        <v>non</v>
      </c>
      <c r="J51" s="1" t="str">
        <f t="shared" si="3"/>
        <v>non</v>
      </c>
      <c r="K51" s="1" t="str">
        <f t="shared" si="3"/>
        <v>non</v>
      </c>
      <c r="L51" s="1" t="str">
        <f t="shared" si="3"/>
        <v>non</v>
      </c>
      <c r="M51" s="1" t="str">
        <f t="shared" si="3"/>
        <v>non</v>
      </c>
      <c r="N51" s="1" t="str">
        <f t="shared" si="3"/>
        <v>non</v>
      </c>
      <c r="O51" s="1" t="str">
        <f t="shared" si="3"/>
        <v>non</v>
      </c>
      <c r="P51" s="1" t="str">
        <f t="shared" si="3"/>
        <v>non</v>
      </c>
      <c r="Q51" s="1" t="str">
        <f t="shared" si="3"/>
        <v>non</v>
      </c>
      <c r="R51" s="1" t="str">
        <f t="shared" si="3"/>
        <v>non</v>
      </c>
      <c r="S51" s="1" t="str">
        <f t="shared" si="3"/>
        <v>non</v>
      </c>
      <c r="T51" s="1" t="str">
        <f t="shared" si="3"/>
        <v>non</v>
      </c>
      <c r="U51" s="1" t="str">
        <f t="shared" si="3"/>
        <v>non</v>
      </c>
      <c r="V51" s="1" t="str">
        <f t="shared" si="3"/>
        <v>non</v>
      </c>
      <c r="W51" s="1" t="str">
        <f t="shared" si="3"/>
        <v>non</v>
      </c>
      <c r="X51" s="1" t="str">
        <f t="shared" si="3"/>
        <v>non</v>
      </c>
      <c r="Y51" s="1" t="str">
        <f t="shared" si="3"/>
        <v>non</v>
      </c>
      <c r="Z51" s="1" t="str">
        <f t="shared" si="3"/>
        <v>non</v>
      </c>
      <c r="AA51" s="1" t="str">
        <f t="shared" si="3"/>
        <v>non</v>
      </c>
      <c r="AB51" s="1" t="str">
        <f t="shared" si="3"/>
        <v>non</v>
      </c>
      <c r="AC51" s="1" t="str">
        <f t="shared" si="3"/>
        <v>non</v>
      </c>
      <c r="AD51" s="1" t="str">
        <f t="shared" si="3"/>
        <v>non</v>
      </c>
      <c r="AE51" s="1" t="str">
        <f t="shared" si="3"/>
        <v>non</v>
      </c>
    </row>
    <row r="52" spans="1:31" ht="15.75" x14ac:dyDescent="0.25">
      <c r="A52" s="7" t="s">
        <v>298</v>
      </c>
      <c r="B52" s="1" t="str">
        <f t="shared" ref="B52:E70" si="4">IF((B4&gt;0)+(B28&gt;0),"oui","non")</f>
        <v>non</v>
      </c>
      <c r="C52" s="1" t="str">
        <f t="shared" si="4"/>
        <v>non</v>
      </c>
      <c r="D52" s="1" t="str">
        <f t="shared" si="4"/>
        <v>non</v>
      </c>
      <c r="E52" s="1" t="str">
        <f t="shared" si="4"/>
        <v>non</v>
      </c>
      <c r="F52" s="1" t="str">
        <f t="shared" ref="F52:AE52" si="5">IF((F4&gt;0)+(F28&gt;0),"oui","non")</f>
        <v>non</v>
      </c>
      <c r="G52" s="1" t="str">
        <f t="shared" si="5"/>
        <v>non</v>
      </c>
      <c r="H52" s="1" t="str">
        <f t="shared" si="5"/>
        <v>non</v>
      </c>
      <c r="I52" s="1" t="str">
        <f t="shared" si="5"/>
        <v>non</v>
      </c>
      <c r="J52" s="1" t="str">
        <f t="shared" si="5"/>
        <v>non</v>
      </c>
      <c r="K52" s="1" t="str">
        <f t="shared" si="5"/>
        <v>non</v>
      </c>
      <c r="L52" s="1" t="str">
        <f t="shared" si="5"/>
        <v>non</v>
      </c>
      <c r="M52" s="1" t="str">
        <f t="shared" si="5"/>
        <v>non</v>
      </c>
      <c r="N52" s="1" t="str">
        <f t="shared" si="5"/>
        <v>non</v>
      </c>
      <c r="O52" s="1" t="str">
        <f t="shared" si="5"/>
        <v>non</v>
      </c>
      <c r="P52" s="1" t="str">
        <f t="shared" si="5"/>
        <v>non</v>
      </c>
      <c r="Q52" s="1" t="str">
        <f t="shared" si="5"/>
        <v>non</v>
      </c>
      <c r="R52" s="1" t="str">
        <f t="shared" si="5"/>
        <v>non</v>
      </c>
      <c r="S52" s="1" t="str">
        <f t="shared" si="5"/>
        <v>non</v>
      </c>
      <c r="T52" s="1" t="str">
        <f t="shared" si="5"/>
        <v>non</v>
      </c>
      <c r="U52" s="1" t="str">
        <f t="shared" si="5"/>
        <v>non</v>
      </c>
      <c r="V52" s="1" t="str">
        <f t="shared" si="5"/>
        <v>non</v>
      </c>
      <c r="W52" s="1" t="str">
        <f t="shared" si="5"/>
        <v>non</v>
      </c>
      <c r="X52" s="1" t="str">
        <f t="shared" si="5"/>
        <v>non</v>
      </c>
      <c r="Y52" s="1" t="str">
        <f t="shared" si="5"/>
        <v>non</v>
      </c>
      <c r="Z52" s="1" t="str">
        <f t="shared" si="5"/>
        <v>non</v>
      </c>
      <c r="AA52" s="1" t="str">
        <f t="shared" si="5"/>
        <v>non</v>
      </c>
      <c r="AB52" s="1" t="str">
        <f t="shared" si="5"/>
        <v>non</v>
      </c>
      <c r="AC52" s="1" t="str">
        <f t="shared" si="5"/>
        <v>non</v>
      </c>
      <c r="AD52" s="1" t="str">
        <f t="shared" si="5"/>
        <v>non</v>
      </c>
      <c r="AE52" s="1" t="str">
        <f t="shared" si="5"/>
        <v>non</v>
      </c>
    </row>
    <row r="53" spans="1:31" ht="15.75" x14ac:dyDescent="0.25">
      <c r="A53" s="7" t="s">
        <v>299</v>
      </c>
      <c r="B53" s="1" t="str">
        <f t="shared" si="4"/>
        <v>non</v>
      </c>
      <c r="C53" s="1" t="str">
        <f t="shared" si="4"/>
        <v>non</v>
      </c>
      <c r="D53" s="1" t="str">
        <f t="shared" si="4"/>
        <v>non</v>
      </c>
      <c r="E53" s="1" t="str">
        <f t="shared" si="4"/>
        <v>non</v>
      </c>
      <c r="F53" s="1" t="str">
        <f t="shared" ref="F53:AE53" si="6">IF((F5&gt;0)+(F29&gt;0),"oui","non")</f>
        <v>non</v>
      </c>
      <c r="G53" s="1" t="str">
        <f t="shared" si="6"/>
        <v>non</v>
      </c>
      <c r="H53" s="1" t="str">
        <f t="shared" si="6"/>
        <v>non</v>
      </c>
      <c r="I53" s="1" t="str">
        <f t="shared" si="6"/>
        <v>non</v>
      </c>
      <c r="J53" s="1" t="str">
        <f t="shared" si="6"/>
        <v>non</v>
      </c>
      <c r="K53" s="1" t="str">
        <f t="shared" si="6"/>
        <v>non</v>
      </c>
      <c r="L53" s="1" t="str">
        <f t="shared" si="6"/>
        <v>non</v>
      </c>
      <c r="M53" s="1" t="str">
        <f t="shared" si="6"/>
        <v>non</v>
      </c>
      <c r="N53" s="1" t="str">
        <f t="shared" si="6"/>
        <v>non</v>
      </c>
      <c r="O53" s="1" t="str">
        <f t="shared" si="6"/>
        <v>non</v>
      </c>
      <c r="P53" s="1" t="str">
        <f t="shared" si="6"/>
        <v>non</v>
      </c>
      <c r="Q53" s="1" t="str">
        <f t="shared" si="6"/>
        <v>non</v>
      </c>
      <c r="R53" s="1" t="str">
        <f t="shared" si="6"/>
        <v>non</v>
      </c>
      <c r="S53" s="1" t="str">
        <f t="shared" si="6"/>
        <v>non</v>
      </c>
      <c r="T53" s="1" t="str">
        <f t="shared" si="6"/>
        <v>non</v>
      </c>
      <c r="U53" s="1" t="str">
        <f t="shared" si="6"/>
        <v>non</v>
      </c>
      <c r="V53" s="1" t="str">
        <f t="shared" si="6"/>
        <v>non</v>
      </c>
      <c r="W53" s="1" t="str">
        <f t="shared" si="6"/>
        <v>non</v>
      </c>
      <c r="X53" s="1" t="str">
        <f t="shared" si="6"/>
        <v>non</v>
      </c>
      <c r="Y53" s="1" t="str">
        <f t="shared" si="6"/>
        <v>non</v>
      </c>
      <c r="Z53" s="1" t="str">
        <f t="shared" si="6"/>
        <v>non</v>
      </c>
      <c r="AA53" s="1" t="str">
        <f t="shared" si="6"/>
        <v>non</v>
      </c>
      <c r="AB53" s="1" t="str">
        <f t="shared" si="6"/>
        <v>non</v>
      </c>
      <c r="AC53" s="1" t="str">
        <f t="shared" si="6"/>
        <v>non</v>
      </c>
      <c r="AD53" s="1" t="str">
        <f t="shared" si="6"/>
        <v>non</v>
      </c>
      <c r="AE53" s="1" t="str">
        <f t="shared" si="6"/>
        <v>non</v>
      </c>
    </row>
    <row r="54" spans="1:31" ht="15.75" x14ac:dyDescent="0.25">
      <c r="A54" s="7" t="s">
        <v>300</v>
      </c>
      <c r="B54" s="1" t="str">
        <f t="shared" si="4"/>
        <v>non</v>
      </c>
      <c r="C54" s="1" t="str">
        <f t="shared" si="4"/>
        <v>non</v>
      </c>
      <c r="D54" s="1" t="str">
        <f t="shared" si="4"/>
        <v>non</v>
      </c>
      <c r="E54" s="1" t="str">
        <f t="shared" si="4"/>
        <v>non</v>
      </c>
      <c r="F54" s="1" t="str">
        <f t="shared" ref="F54:AE54" si="7">IF((F6&gt;0)+(F30&gt;0),"oui","non")</f>
        <v>non</v>
      </c>
      <c r="G54" s="1" t="str">
        <f t="shared" si="7"/>
        <v>non</v>
      </c>
      <c r="H54" s="1" t="str">
        <f t="shared" si="7"/>
        <v>non</v>
      </c>
      <c r="I54" s="1" t="str">
        <f t="shared" si="7"/>
        <v>non</v>
      </c>
      <c r="J54" s="1" t="str">
        <f t="shared" si="7"/>
        <v>non</v>
      </c>
      <c r="K54" s="1" t="str">
        <f t="shared" si="7"/>
        <v>non</v>
      </c>
      <c r="L54" s="1" t="str">
        <f t="shared" si="7"/>
        <v>non</v>
      </c>
      <c r="M54" s="1" t="str">
        <f t="shared" si="7"/>
        <v>non</v>
      </c>
      <c r="N54" s="1" t="str">
        <f t="shared" si="7"/>
        <v>non</v>
      </c>
      <c r="O54" s="1" t="str">
        <f t="shared" si="7"/>
        <v>non</v>
      </c>
      <c r="P54" s="1" t="str">
        <f t="shared" si="7"/>
        <v>non</v>
      </c>
      <c r="Q54" s="1" t="str">
        <f t="shared" si="7"/>
        <v>non</v>
      </c>
      <c r="R54" s="1" t="str">
        <f t="shared" si="7"/>
        <v>non</v>
      </c>
      <c r="S54" s="1" t="str">
        <f t="shared" si="7"/>
        <v>non</v>
      </c>
      <c r="T54" s="1" t="str">
        <f t="shared" si="7"/>
        <v>non</v>
      </c>
      <c r="U54" s="1" t="str">
        <f t="shared" si="7"/>
        <v>non</v>
      </c>
      <c r="V54" s="1" t="str">
        <f t="shared" si="7"/>
        <v>non</v>
      </c>
      <c r="W54" s="1" t="str">
        <f t="shared" si="7"/>
        <v>non</v>
      </c>
      <c r="X54" s="1" t="str">
        <f t="shared" si="7"/>
        <v>non</v>
      </c>
      <c r="Y54" s="1" t="str">
        <f t="shared" si="7"/>
        <v>non</v>
      </c>
      <c r="Z54" s="1" t="str">
        <f t="shared" si="7"/>
        <v>non</v>
      </c>
      <c r="AA54" s="1" t="str">
        <f t="shared" si="7"/>
        <v>non</v>
      </c>
      <c r="AB54" s="1" t="str">
        <f t="shared" si="7"/>
        <v>non</v>
      </c>
      <c r="AC54" s="1" t="str">
        <f t="shared" si="7"/>
        <v>non</v>
      </c>
      <c r="AD54" s="1" t="str">
        <f t="shared" si="7"/>
        <v>non</v>
      </c>
      <c r="AE54" s="1" t="str">
        <f t="shared" si="7"/>
        <v>non</v>
      </c>
    </row>
    <row r="55" spans="1:31" ht="15.75" x14ac:dyDescent="0.25">
      <c r="A55" s="7" t="s">
        <v>301</v>
      </c>
      <c r="B55" s="1" t="str">
        <f t="shared" si="4"/>
        <v>non</v>
      </c>
      <c r="C55" s="1" t="str">
        <f t="shared" si="4"/>
        <v>non</v>
      </c>
      <c r="D55" s="1" t="str">
        <f t="shared" si="4"/>
        <v>non</v>
      </c>
      <c r="E55" s="1" t="str">
        <f t="shared" si="4"/>
        <v>non</v>
      </c>
      <c r="F55" s="1" t="str">
        <f t="shared" ref="F55:AE55" si="8">IF((F7&gt;0)+(F31&gt;0),"oui","non")</f>
        <v>non</v>
      </c>
      <c r="G55" s="1" t="str">
        <f t="shared" si="8"/>
        <v>non</v>
      </c>
      <c r="H55" s="1" t="str">
        <f t="shared" si="8"/>
        <v>non</v>
      </c>
      <c r="I55" s="1" t="str">
        <f t="shared" si="8"/>
        <v>non</v>
      </c>
      <c r="J55" s="1" t="str">
        <f t="shared" si="8"/>
        <v>non</v>
      </c>
      <c r="K55" s="1" t="str">
        <f t="shared" si="8"/>
        <v>non</v>
      </c>
      <c r="L55" s="1" t="str">
        <f t="shared" si="8"/>
        <v>non</v>
      </c>
      <c r="M55" s="1" t="str">
        <f t="shared" si="8"/>
        <v>non</v>
      </c>
      <c r="N55" s="1" t="str">
        <f t="shared" si="8"/>
        <v>non</v>
      </c>
      <c r="O55" s="1" t="str">
        <f t="shared" si="8"/>
        <v>non</v>
      </c>
      <c r="P55" s="1" t="str">
        <f t="shared" si="8"/>
        <v>non</v>
      </c>
      <c r="Q55" s="1" t="str">
        <f t="shared" si="8"/>
        <v>non</v>
      </c>
      <c r="R55" s="1" t="str">
        <f t="shared" si="8"/>
        <v>non</v>
      </c>
      <c r="S55" s="1" t="str">
        <f t="shared" si="8"/>
        <v>non</v>
      </c>
      <c r="T55" s="1" t="str">
        <f t="shared" si="8"/>
        <v>non</v>
      </c>
      <c r="U55" s="1" t="str">
        <f t="shared" si="8"/>
        <v>non</v>
      </c>
      <c r="V55" s="1" t="str">
        <f t="shared" si="8"/>
        <v>non</v>
      </c>
      <c r="W55" s="1" t="str">
        <f t="shared" si="8"/>
        <v>non</v>
      </c>
      <c r="X55" s="1" t="str">
        <f t="shared" si="8"/>
        <v>non</v>
      </c>
      <c r="Y55" s="1" t="str">
        <f t="shared" si="8"/>
        <v>non</v>
      </c>
      <c r="Z55" s="1" t="str">
        <f t="shared" si="8"/>
        <v>non</v>
      </c>
      <c r="AA55" s="1" t="str">
        <f t="shared" si="8"/>
        <v>non</v>
      </c>
      <c r="AB55" s="1" t="str">
        <f t="shared" si="8"/>
        <v>non</v>
      </c>
      <c r="AC55" s="1" t="str">
        <f t="shared" si="8"/>
        <v>non</v>
      </c>
      <c r="AD55" s="1" t="str">
        <f t="shared" si="8"/>
        <v>non</v>
      </c>
      <c r="AE55" s="1" t="str">
        <f t="shared" si="8"/>
        <v>non</v>
      </c>
    </row>
    <row r="56" spans="1:31" ht="15.75" x14ac:dyDescent="0.25">
      <c r="A56" s="7" t="s">
        <v>302</v>
      </c>
      <c r="B56" s="1" t="str">
        <f t="shared" si="4"/>
        <v>non</v>
      </c>
      <c r="C56" s="1" t="str">
        <f t="shared" si="4"/>
        <v>non</v>
      </c>
      <c r="D56" s="1" t="str">
        <f t="shared" si="4"/>
        <v>non</v>
      </c>
      <c r="E56" s="1" t="str">
        <f t="shared" si="4"/>
        <v>non</v>
      </c>
      <c r="F56" s="1" t="str">
        <f t="shared" ref="F56:AE56" si="9">IF((F8&gt;0)+(F32&gt;0),"oui","non")</f>
        <v>non</v>
      </c>
      <c r="G56" s="1" t="str">
        <f t="shared" si="9"/>
        <v>non</v>
      </c>
      <c r="H56" s="1" t="str">
        <f t="shared" si="9"/>
        <v>non</v>
      </c>
      <c r="I56" s="1" t="str">
        <f t="shared" si="9"/>
        <v>non</v>
      </c>
      <c r="J56" s="1" t="str">
        <f t="shared" si="9"/>
        <v>non</v>
      </c>
      <c r="K56" s="1" t="str">
        <f t="shared" si="9"/>
        <v>non</v>
      </c>
      <c r="L56" s="1" t="str">
        <f t="shared" si="9"/>
        <v>non</v>
      </c>
      <c r="M56" s="1" t="str">
        <f t="shared" si="9"/>
        <v>non</v>
      </c>
      <c r="N56" s="1" t="str">
        <f t="shared" si="9"/>
        <v>non</v>
      </c>
      <c r="O56" s="1" t="str">
        <f t="shared" si="9"/>
        <v>non</v>
      </c>
      <c r="P56" s="1" t="str">
        <f t="shared" si="9"/>
        <v>non</v>
      </c>
      <c r="Q56" s="1" t="str">
        <f t="shared" si="9"/>
        <v>non</v>
      </c>
      <c r="R56" s="1" t="str">
        <f t="shared" si="9"/>
        <v>non</v>
      </c>
      <c r="S56" s="1" t="str">
        <f t="shared" si="9"/>
        <v>non</v>
      </c>
      <c r="T56" s="1" t="str">
        <f t="shared" si="9"/>
        <v>non</v>
      </c>
      <c r="U56" s="1" t="str">
        <f t="shared" si="9"/>
        <v>non</v>
      </c>
      <c r="V56" s="1" t="str">
        <f t="shared" si="9"/>
        <v>non</v>
      </c>
      <c r="W56" s="1" t="str">
        <f t="shared" si="9"/>
        <v>non</v>
      </c>
      <c r="X56" s="1" t="str">
        <f t="shared" si="9"/>
        <v>non</v>
      </c>
      <c r="Y56" s="1" t="str">
        <f t="shared" si="9"/>
        <v>non</v>
      </c>
      <c r="Z56" s="1" t="str">
        <f t="shared" si="9"/>
        <v>non</v>
      </c>
      <c r="AA56" s="1" t="str">
        <f t="shared" si="9"/>
        <v>non</v>
      </c>
      <c r="AB56" s="1" t="str">
        <f t="shared" si="9"/>
        <v>non</v>
      </c>
      <c r="AC56" s="1" t="str">
        <f t="shared" si="9"/>
        <v>non</v>
      </c>
      <c r="AD56" s="1" t="str">
        <f t="shared" si="9"/>
        <v>non</v>
      </c>
      <c r="AE56" s="1" t="str">
        <f t="shared" si="9"/>
        <v>non</v>
      </c>
    </row>
    <row r="57" spans="1:31" ht="15.75" x14ac:dyDescent="0.25">
      <c r="A57" s="7" t="s">
        <v>303</v>
      </c>
      <c r="B57" s="1" t="str">
        <f t="shared" si="4"/>
        <v>non</v>
      </c>
      <c r="C57" s="1" t="str">
        <f t="shared" si="4"/>
        <v>non</v>
      </c>
      <c r="D57" s="1" t="str">
        <f t="shared" si="4"/>
        <v>non</v>
      </c>
      <c r="E57" s="1" t="str">
        <f t="shared" si="4"/>
        <v>non</v>
      </c>
      <c r="F57" s="1" t="str">
        <f t="shared" ref="F57:AE57" si="10">IF((F9&gt;0)+(F33&gt;0),"oui","non")</f>
        <v>non</v>
      </c>
      <c r="G57" s="1" t="str">
        <f t="shared" si="10"/>
        <v>non</v>
      </c>
      <c r="H57" s="1" t="str">
        <f t="shared" si="10"/>
        <v>non</v>
      </c>
      <c r="I57" s="1" t="str">
        <f t="shared" si="10"/>
        <v>non</v>
      </c>
      <c r="J57" s="1" t="str">
        <f t="shared" si="10"/>
        <v>non</v>
      </c>
      <c r="K57" s="1" t="str">
        <f t="shared" si="10"/>
        <v>non</v>
      </c>
      <c r="L57" s="1" t="str">
        <f t="shared" si="10"/>
        <v>non</v>
      </c>
      <c r="M57" s="1" t="str">
        <f t="shared" si="10"/>
        <v>non</v>
      </c>
      <c r="N57" s="1" t="str">
        <f t="shared" si="10"/>
        <v>non</v>
      </c>
      <c r="O57" s="1" t="str">
        <f t="shared" si="10"/>
        <v>non</v>
      </c>
      <c r="P57" s="1" t="str">
        <f t="shared" si="10"/>
        <v>non</v>
      </c>
      <c r="Q57" s="1" t="str">
        <f t="shared" si="10"/>
        <v>non</v>
      </c>
      <c r="R57" s="1" t="str">
        <f t="shared" si="10"/>
        <v>non</v>
      </c>
      <c r="S57" s="1" t="str">
        <f t="shared" si="10"/>
        <v>non</v>
      </c>
      <c r="T57" s="1" t="str">
        <f t="shared" si="10"/>
        <v>non</v>
      </c>
      <c r="U57" s="1" t="str">
        <f t="shared" si="10"/>
        <v>non</v>
      </c>
      <c r="V57" s="1" t="str">
        <f t="shared" si="10"/>
        <v>non</v>
      </c>
      <c r="W57" s="1" t="str">
        <f t="shared" si="10"/>
        <v>non</v>
      </c>
      <c r="X57" s="1" t="str">
        <f t="shared" si="10"/>
        <v>non</v>
      </c>
      <c r="Y57" s="1" t="str">
        <f t="shared" si="10"/>
        <v>non</v>
      </c>
      <c r="Z57" s="1" t="str">
        <f t="shared" si="10"/>
        <v>non</v>
      </c>
      <c r="AA57" s="1" t="str">
        <f t="shared" si="10"/>
        <v>non</v>
      </c>
      <c r="AB57" s="1" t="str">
        <f t="shared" si="10"/>
        <v>non</v>
      </c>
      <c r="AC57" s="1" t="str">
        <f t="shared" si="10"/>
        <v>non</v>
      </c>
      <c r="AD57" s="1" t="str">
        <f t="shared" si="10"/>
        <v>non</v>
      </c>
      <c r="AE57" s="1" t="str">
        <f t="shared" si="10"/>
        <v>non</v>
      </c>
    </row>
    <row r="58" spans="1:31" ht="15.75" x14ac:dyDescent="0.25">
      <c r="A58" s="7" t="s">
        <v>304</v>
      </c>
      <c r="B58" s="1" t="str">
        <f t="shared" si="4"/>
        <v>non</v>
      </c>
      <c r="C58" s="1" t="str">
        <f t="shared" si="4"/>
        <v>non</v>
      </c>
      <c r="D58" s="1" t="str">
        <f t="shared" si="4"/>
        <v>non</v>
      </c>
      <c r="E58" s="1" t="str">
        <f t="shared" si="4"/>
        <v>non</v>
      </c>
      <c r="F58" s="1" t="str">
        <f t="shared" ref="F58:AE58" si="11">IF((F10&gt;0)+(F34&gt;0),"oui","non")</f>
        <v>non</v>
      </c>
      <c r="G58" s="1" t="str">
        <f t="shared" si="11"/>
        <v>non</v>
      </c>
      <c r="H58" s="1" t="str">
        <f t="shared" si="11"/>
        <v>non</v>
      </c>
      <c r="I58" s="1" t="str">
        <f t="shared" si="11"/>
        <v>non</v>
      </c>
      <c r="J58" s="1" t="str">
        <f t="shared" si="11"/>
        <v>non</v>
      </c>
      <c r="K58" s="1" t="str">
        <f t="shared" si="11"/>
        <v>non</v>
      </c>
      <c r="L58" s="1" t="str">
        <f t="shared" si="11"/>
        <v>non</v>
      </c>
      <c r="M58" s="1" t="str">
        <f t="shared" si="11"/>
        <v>non</v>
      </c>
      <c r="N58" s="1" t="str">
        <f t="shared" si="11"/>
        <v>non</v>
      </c>
      <c r="O58" s="1" t="str">
        <f t="shared" si="11"/>
        <v>non</v>
      </c>
      <c r="P58" s="1" t="str">
        <f t="shared" si="11"/>
        <v>non</v>
      </c>
      <c r="Q58" s="1" t="str">
        <f t="shared" si="11"/>
        <v>non</v>
      </c>
      <c r="R58" s="1" t="str">
        <f t="shared" si="11"/>
        <v>non</v>
      </c>
      <c r="S58" s="1" t="str">
        <f t="shared" si="11"/>
        <v>non</v>
      </c>
      <c r="T58" s="1" t="str">
        <f t="shared" si="11"/>
        <v>non</v>
      </c>
      <c r="U58" s="1" t="str">
        <f t="shared" si="11"/>
        <v>non</v>
      </c>
      <c r="V58" s="1" t="str">
        <f t="shared" si="11"/>
        <v>non</v>
      </c>
      <c r="W58" s="1" t="str">
        <f t="shared" si="11"/>
        <v>non</v>
      </c>
      <c r="X58" s="1" t="str">
        <f t="shared" si="11"/>
        <v>non</v>
      </c>
      <c r="Y58" s="1" t="str">
        <f t="shared" si="11"/>
        <v>non</v>
      </c>
      <c r="Z58" s="1" t="str">
        <f t="shared" si="11"/>
        <v>non</v>
      </c>
      <c r="AA58" s="1" t="str">
        <f t="shared" si="11"/>
        <v>non</v>
      </c>
      <c r="AB58" s="1" t="str">
        <f t="shared" si="11"/>
        <v>non</v>
      </c>
      <c r="AC58" s="1" t="str">
        <f t="shared" si="11"/>
        <v>non</v>
      </c>
      <c r="AD58" s="1" t="str">
        <f t="shared" si="11"/>
        <v>non</v>
      </c>
      <c r="AE58" s="1" t="str">
        <f t="shared" si="11"/>
        <v>non</v>
      </c>
    </row>
    <row r="59" spans="1:31" ht="15.75" x14ac:dyDescent="0.25">
      <c r="A59" s="7" t="s">
        <v>305</v>
      </c>
      <c r="B59" s="1" t="str">
        <f t="shared" si="4"/>
        <v>non</v>
      </c>
      <c r="C59" s="1" t="str">
        <f t="shared" si="4"/>
        <v>non</v>
      </c>
      <c r="D59" s="1" t="str">
        <f t="shared" si="4"/>
        <v>non</v>
      </c>
      <c r="E59" s="1" t="str">
        <f t="shared" si="4"/>
        <v>non</v>
      </c>
      <c r="F59" s="1" t="str">
        <f t="shared" ref="F59:AE59" si="12">IF((F11&gt;0)+(F35&gt;0),"oui","non")</f>
        <v>non</v>
      </c>
      <c r="G59" s="1" t="str">
        <f t="shared" si="12"/>
        <v>non</v>
      </c>
      <c r="H59" s="1" t="str">
        <f t="shared" si="12"/>
        <v>non</v>
      </c>
      <c r="I59" s="1" t="str">
        <f t="shared" si="12"/>
        <v>non</v>
      </c>
      <c r="J59" s="1" t="str">
        <f t="shared" si="12"/>
        <v>non</v>
      </c>
      <c r="K59" s="1" t="str">
        <f t="shared" si="12"/>
        <v>non</v>
      </c>
      <c r="L59" s="1" t="str">
        <f t="shared" si="12"/>
        <v>non</v>
      </c>
      <c r="M59" s="1" t="str">
        <f t="shared" si="12"/>
        <v>non</v>
      </c>
      <c r="N59" s="1" t="str">
        <f t="shared" si="12"/>
        <v>non</v>
      </c>
      <c r="O59" s="1" t="str">
        <f t="shared" si="12"/>
        <v>non</v>
      </c>
      <c r="P59" s="1" t="str">
        <f t="shared" si="12"/>
        <v>non</v>
      </c>
      <c r="Q59" s="1" t="str">
        <f t="shared" si="12"/>
        <v>non</v>
      </c>
      <c r="R59" s="1" t="str">
        <f t="shared" si="12"/>
        <v>non</v>
      </c>
      <c r="S59" s="1" t="str">
        <f t="shared" si="12"/>
        <v>non</v>
      </c>
      <c r="T59" s="1" t="str">
        <f t="shared" si="12"/>
        <v>non</v>
      </c>
      <c r="U59" s="1" t="str">
        <f t="shared" si="12"/>
        <v>non</v>
      </c>
      <c r="V59" s="1" t="str">
        <f t="shared" si="12"/>
        <v>non</v>
      </c>
      <c r="W59" s="1" t="str">
        <f t="shared" si="12"/>
        <v>non</v>
      </c>
      <c r="X59" s="1" t="str">
        <f t="shared" si="12"/>
        <v>non</v>
      </c>
      <c r="Y59" s="1" t="str">
        <f t="shared" si="12"/>
        <v>non</v>
      </c>
      <c r="Z59" s="1" t="str">
        <f t="shared" si="12"/>
        <v>non</v>
      </c>
      <c r="AA59" s="1" t="str">
        <f t="shared" si="12"/>
        <v>non</v>
      </c>
      <c r="AB59" s="1" t="str">
        <f t="shared" si="12"/>
        <v>non</v>
      </c>
      <c r="AC59" s="1" t="str">
        <f t="shared" si="12"/>
        <v>non</v>
      </c>
      <c r="AD59" s="1" t="str">
        <f t="shared" si="12"/>
        <v>non</v>
      </c>
      <c r="AE59" s="1" t="str">
        <f t="shared" si="12"/>
        <v>non</v>
      </c>
    </row>
    <row r="60" spans="1:31" ht="15.75" x14ac:dyDescent="0.25">
      <c r="A60" s="7" t="s">
        <v>306</v>
      </c>
      <c r="B60" s="1" t="str">
        <f t="shared" si="4"/>
        <v>non</v>
      </c>
      <c r="C60" s="1" t="str">
        <f t="shared" si="4"/>
        <v>non</v>
      </c>
      <c r="D60" s="1" t="str">
        <f t="shared" si="4"/>
        <v>non</v>
      </c>
      <c r="E60" s="1" t="str">
        <f t="shared" si="4"/>
        <v>non</v>
      </c>
      <c r="F60" s="1" t="str">
        <f t="shared" ref="F60:AE60" si="13">IF((F12&gt;0)+(F36&gt;0),"oui","non")</f>
        <v>non</v>
      </c>
      <c r="G60" s="1" t="str">
        <f t="shared" si="13"/>
        <v>non</v>
      </c>
      <c r="H60" s="1" t="str">
        <f t="shared" si="13"/>
        <v>non</v>
      </c>
      <c r="I60" s="1" t="str">
        <f t="shared" si="13"/>
        <v>non</v>
      </c>
      <c r="J60" s="1" t="str">
        <f t="shared" si="13"/>
        <v>non</v>
      </c>
      <c r="K60" s="1" t="str">
        <f t="shared" si="13"/>
        <v>non</v>
      </c>
      <c r="L60" s="1" t="str">
        <f t="shared" si="13"/>
        <v>non</v>
      </c>
      <c r="M60" s="1" t="str">
        <f t="shared" si="13"/>
        <v>non</v>
      </c>
      <c r="N60" s="1" t="str">
        <f t="shared" si="13"/>
        <v>non</v>
      </c>
      <c r="O60" s="1" t="str">
        <f t="shared" si="13"/>
        <v>non</v>
      </c>
      <c r="P60" s="1" t="str">
        <f t="shared" si="13"/>
        <v>non</v>
      </c>
      <c r="Q60" s="1" t="str">
        <f t="shared" si="13"/>
        <v>non</v>
      </c>
      <c r="R60" s="1" t="str">
        <f t="shared" si="13"/>
        <v>non</v>
      </c>
      <c r="S60" s="1" t="str">
        <f t="shared" si="13"/>
        <v>non</v>
      </c>
      <c r="T60" s="1" t="str">
        <f t="shared" si="13"/>
        <v>non</v>
      </c>
      <c r="U60" s="1" t="str">
        <f t="shared" si="13"/>
        <v>non</v>
      </c>
      <c r="V60" s="1" t="str">
        <f t="shared" si="13"/>
        <v>non</v>
      </c>
      <c r="W60" s="1" t="str">
        <f t="shared" si="13"/>
        <v>non</v>
      </c>
      <c r="X60" s="1" t="str">
        <f t="shared" si="13"/>
        <v>non</v>
      </c>
      <c r="Y60" s="1" t="str">
        <f t="shared" si="13"/>
        <v>non</v>
      </c>
      <c r="Z60" s="1" t="str">
        <f t="shared" si="13"/>
        <v>non</v>
      </c>
      <c r="AA60" s="1" t="str">
        <f t="shared" si="13"/>
        <v>non</v>
      </c>
      <c r="AB60" s="1" t="str">
        <f t="shared" si="13"/>
        <v>non</v>
      </c>
      <c r="AC60" s="1" t="str">
        <f t="shared" si="13"/>
        <v>non</v>
      </c>
      <c r="AD60" s="1" t="str">
        <f t="shared" si="13"/>
        <v>non</v>
      </c>
      <c r="AE60" s="1" t="str">
        <f t="shared" si="13"/>
        <v>non</v>
      </c>
    </row>
    <row r="61" spans="1:31" ht="15.75" x14ac:dyDescent="0.25">
      <c r="A61" s="7" t="s">
        <v>307</v>
      </c>
      <c r="B61" s="1" t="str">
        <f t="shared" si="4"/>
        <v>non</v>
      </c>
      <c r="C61" s="1" t="str">
        <f t="shared" si="4"/>
        <v>non</v>
      </c>
      <c r="D61" s="1" t="str">
        <f t="shared" si="4"/>
        <v>non</v>
      </c>
      <c r="E61" s="1" t="str">
        <f t="shared" si="4"/>
        <v>non</v>
      </c>
      <c r="F61" s="1" t="str">
        <f t="shared" ref="F61:AE61" si="14">IF((F13&gt;0)+(F37&gt;0),"oui","non")</f>
        <v>non</v>
      </c>
      <c r="G61" s="1" t="str">
        <f t="shared" si="14"/>
        <v>non</v>
      </c>
      <c r="H61" s="1" t="str">
        <f t="shared" si="14"/>
        <v>non</v>
      </c>
      <c r="I61" s="1" t="str">
        <f t="shared" si="14"/>
        <v>non</v>
      </c>
      <c r="J61" s="1" t="str">
        <f t="shared" si="14"/>
        <v>non</v>
      </c>
      <c r="K61" s="1" t="str">
        <f t="shared" si="14"/>
        <v>non</v>
      </c>
      <c r="L61" s="1" t="str">
        <f t="shared" si="14"/>
        <v>non</v>
      </c>
      <c r="M61" s="1" t="str">
        <f t="shared" si="14"/>
        <v>non</v>
      </c>
      <c r="N61" s="1" t="str">
        <f t="shared" si="14"/>
        <v>non</v>
      </c>
      <c r="O61" s="1" t="str">
        <f t="shared" si="14"/>
        <v>non</v>
      </c>
      <c r="P61" s="1" t="str">
        <f t="shared" si="14"/>
        <v>non</v>
      </c>
      <c r="Q61" s="1" t="str">
        <f t="shared" si="14"/>
        <v>non</v>
      </c>
      <c r="R61" s="1" t="str">
        <f t="shared" si="14"/>
        <v>non</v>
      </c>
      <c r="S61" s="1" t="str">
        <f t="shared" si="14"/>
        <v>non</v>
      </c>
      <c r="T61" s="1" t="str">
        <f t="shared" si="14"/>
        <v>non</v>
      </c>
      <c r="U61" s="1" t="str">
        <f t="shared" si="14"/>
        <v>non</v>
      </c>
      <c r="V61" s="1" t="str">
        <f t="shared" si="14"/>
        <v>non</v>
      </c>
      <c r="W61" s="1" t="str">
        <f t="shared" si="14"/>
        <v>non</v>
      </c>
      <c r="X61" s="1" t="str">
        <f t="shared" si="14"/>
        <v>non</v>
      </c>
      <c r="Y61" s="1" t="str">
        <f t="shared" si="14"/>
        <v>non</v>
      </c>
      <c r="Z61" s="1" t="str">
        <f t="shared" si="14"/>
        <v>non</v>
      </c>
      <c r="AA61" s="1" t="str">
        <f t="shared" si="14"/>
        <v>non</v>
      </c>
      <c r="AB61" s="1" t="str">
        <f t="shared" si="14"/>
        <v>non</v>
      </c>
      <c r="AC61" s="1" t="str">
        <f t="shared" si="14"/>
        <v>non</v>
      </c>
      <c r="AD61" s="1" t="str">
        <f t="shared" si="14"/>
        <v>non</v>
      </c>
      <c r="AE61" s="1" t="str">
        <f t="shared" si="14"/>
        <v>non</v>
      </c>
    </row>
    <row r="62" spans="1:31" ht="15.75" x14ac:dyDescent="0.25">
      <c r="A62" s="7" t="s">
        <v>308</v>
      </c>
      <c r="B62" s="1" t="str">
        <f t="shared" si="4"/>
        <v>non</v>
      </c>
      <c r="C62" s="1" t="str">
        <f t="shared" si="4"/>
        <v>non</v>
      </c>
      <c r="D62" s="1" t="str">
        <f t="shared" si="4"/>
        <v>non</v>
      </c>
      <c r="E62" s="1" t="str">
        <f t="shared" si="4"/>
        <v>non</v>
      </c>
      <c r="F62" s="1" t="str">
        <f t="shared" ref="F62:AE62" si="15">IF((F14&gt;0)+(F38&gt;0),"oui","non")</f>
        <v>non</v>
      </c>
      <c r="G62" s="1" t="str">
        <f t="shared" si="15"/>
        <v>non</v>
      </c>
      <c r="H62" s="1" t="str">
        <f t="shared" si="15"/>
        <v>non</v>
      </c>
      <c r="I62" s="1" t="str">
        <f t="shared" si="15"/>
        <v>non</v>
      </c>
      <c r="J62" s="1" t="str">
        <f t="shared" si="15"/>
        <v>non</v>
      </c>
      <c r="K62" s="1" t="str">
        <f t="shared" si="15"/>
        <v>non</v>
      </c>
      <c r="L62" s="1" t="str">
        <f t="shared" si="15"/>
        <v>non</v>
      </c>
      <c r="M62" s="1" t="str">
        <f t="shared" si="15"/>
        <v>non</v>
      </c>
      <c r="N62" s="1" t="str">
        <f t="shared" si="15"/>
        <v>non</v>
      </c>
      <c r="O62" s="1" t="str">
        <f t="shared" si="15"/>
        <v>non</v>
      </c>
      <c r="P62" s="1" t="str">
        <f t="shared" si="15"/>
        <v>non</v>
      </c>
      <c r="Q62" s="1" t="str">
        <f t="shared" si="15"/>
        <v>non</v>
      </c>
      <c r="R62" s="1" t="str">
        <f t="shared" si="15"/>
        <v>non</v>
      </c>
      <c r="S62" s="1" t="str">
        <f t="shared" si="15"/>
        <v>non</v>
      </c>
      <c r="T62" s="1" t="str">
        <f t="shared" si="15"/>
        <v>non</v>
      </c>
      <c r="U62" s="1" t="str">
        <f t="shared" si="15"/>
        <v>non</v>
      </c>
      <c r="V62" s="1" t="str">
        <f t="shared" si="15"/>
        <v>non</v>
      </c>
      <c r="W62" s="1" t="str">
        <f t="shared" si="15"/>
        <v>non</v>
      </c>
      <c r="X62" s="1" t="str">
        <f t="shared" si="15"/>
        <v>non</v>
      </c>
      <c r="Y62" s="1" t="str">
        <f t="shared" si="15"/>
        <v>non</v>
      </c>
      <c r="Z62" s="1" t="str">
        <f t="shared" si="15"/>
        <v>non</v>
      </c>
      <c r="AA62" s="1" t="str">
        <f t="shared" si="15"/>
        <v>non</v>
      </c>
      <c r="AB62" s="1" t="str">
        <f t="shared" si="15"/>
        <v>non</v>
      </c>
      <c r="AC62" s="1" t="str">
        <f t="shared" si="15"/>
        <v>non</v>
      </c>
      <c r="AD62" s="1" t="str">
        <f t="shared" si="15"/>
        <v>non</v>
      </c>
      <c r="AE62" s="1" t="str">
        <f t="shared" si="15"/>
        <v>non</v>
      </c>
    </row>
    <row r="63" spans="1:31" ht="15.75" x14ac:dyDescent="0.25">
      <c r="A63" s="7" t="s">
        <v>309</v>
      </c>
      <c r="B63" s="1" t="str">
        <f t="shared" si="4"/>
        <v>non</v>
      </c>
      <c r="C63" s="1" t="str">
        <f t="shared" si="4"/>
        <v>non</v>
      </c>
      <c r="D63" s="1" t="str">
        <f t="shared" si="4"/>
        <v>non</v>
      </c>
      <c r="E63" s="1" t="str">
        <f t="shared" si="4"/>
        <v>non</v>
      </c>
      <c r="F63" s="1" t="str">
        <f t="shared" ref="F63:AE63" si="16">IF((F15&gt;0)+(F39&gt;0),"oui","non")</f>
        <v>non</v>
      </c>
      <c r="G63" s="1" t="str">
        <f t="shared" si="16"/>
        <v>non</v>
      </c>
      <c r="H63" s="1" t="str">
        <f t="shared" si="16"/>
        <v>non</v>
      </c>
      <c r="I63" s="1" t="str">
        <f t="shared" si="16"/>
        <v>non</v>
      </c>
      <c r="J63" s="1" t="str">
        <f t="shared" si="16"/>
        <v>non</v>
      </c>
      <c r="K63" s="1" t="str">
        <f t="shared" si="16"/>
        <v>non</v>
      </c>
      <c r="L63" s="1" t="str">
        <f t="shared" si="16"/>
        <v>non</v>
      </c>
      <c r="M63" s="1" t="str">
        <f t="shared" si="16"/>
        <v>non</v>
      </c>
      <c r="N63" s="1" t="str">
        <f t="shared" si="16"/>
        <v>non</v>
      </c>
      <c r="O63" s="1" t="str">
        <f t="shared" si="16"/>
        <v>non</v>
      </c>
      <c r="P63" s="1" t="str">
        <f t="shared" si="16"/>
        <v>non</v>
      </c>
      <c r="Q63" s="1" t="str">
        <f t="shared" si="16"/>
        <v>non</v>
      </c>
      <c r="R63" s="1" t="str">
        <f t="shared" si="16"/>
        <v>non</v>
      </c>
      <c r="S63" s="1" t="str">
        <f t="shared" si="16"/>
        <v>non</v>
      </c>
      <c r="T63" s="1" t="str">
        <f t="shared" si="16"/>
        <v>non</v>
      </c>
      <c r="U63" s="1" t="str">
        <f t="shared" si="16"/>
        <v>non</v>
      </c>
      <c r="V63" s="1" t="str">
        <f t="shared" si="16"/>
        <v>non</v>
      </c>
      <c r="W63" s="1" t="str">
        <f t="shared" si="16"/>
        <v>non</v>
      </c>
      <c r="X63" s="1" t="str">
        <f t="shared" si="16"/>
        <v>non</v>
      </c>
      <c r="Y63" s="1" t="str">
        <f t="shared" si="16"/>
        <v>non</v>
      </c>
      <c r="Z63" s="1" t="str">
        <f t="shared" si="16"/>
        <v>non</v>
      </c>
      <c r="AA63" s="1" t="str">
        <f t="shared" si="16"/>
        <v>non</v>
      </c>
      <c r="AB63" s="1" t="str">
        <f t="shared" si="16"/>
        <v>non</v>
      </c>
      <c r="AC63" s="1" t="str">
        <f t="shared" si="16"/>
        <v>non</v>
      </c>
      <c r="AD63" s="1" t="str">
        <f t="shared" si="16"/>
        <v>non</v>
      </c>
      <c r="AE63" s="1" t="str">
        <f t="shared" si="16"/>
        <v>non</v>
      </c>
    </row>
    <row r="64" spans="1:31" ht="15.75" x14ac:dyDescent="0.25">
      <c r="A64" s="7" t="s">
        <v>310</v>
      </c>
      <c r="B64" s="1" t="str">
        <f t="shared" si="4"/>
        <v>non</v>
      </c>
      <c r="C64" s="1" t="str">
        <f t="shared" si="4"/>
        <v>non</v>
      </c>
      <c r="D64" s="1" t="str">
        <f t="shared" si="4"/>
        <v>non</v>
      </c>
      <c r="E64" s="1" t="str">
        <f t="shared" si="4"/>
        <v>non</v>
      </c>
      <c r="F64" s="1" t="str">
        <f t="shared" ref="F64:AE64" si="17">IF((F16&gt;0)+(F40&gt;0),"oui","non")</f>
        <v>non</v>
      </c>
      <c r="G64" s="1" t="str">
        <f t="shared" si="17"/>
        <v>non</v>
      </c>
      <c r="H64" s="1" t="str">
        <f t="shared" si="17"/>
        <v>non</v>
      </c>
      <c r="I64" s="1" t="str">
        <f t="shared" si="17"/>
        <v>non</v>
      </c>
      <c r="J64" s="1" t="str">
        <f t="shared" si="17"/>
        <v>non</v>
      </c>
      <c r="K64" s="1" t="str">
        <f t="shared" si="17"/>
        <v>non</v>
      </c>
      <c r="L64" s="1" t="str">
        <f t="shared" si="17"/>
        <v>non</v>
      </c>
      <c r="M64" s="1" t="str">
        <f t="shared" si="17"/>
        <v>non</v>
      </c>
      <c r="N64" s="1" t="str">
        <f t="shared" si="17"/>
        <v>non</v>
      </c>
      <c r="O64" s="1" t="str">
        <f t="shared" si="17"/>
        <v>non</v>
      </c>
      <c r="P64" s="1" t="str">
        <f t="shared" si="17"/>
        <v>non</v>
      </c>
      <c r="Q64" s="1" t="str">
        <f t="shared" si="17"/>
        <v>non</v>
      </c>
      <c r="R64" s="1" t="str">
        <f t="shared" si="17"/>
        <v>non</v>
      </c>
      <c r="S64" s="1" t="str">
        <f t="shared" si="17"/>
        <v>non</v>
      </c>
      <c r="T64" s="1" t="str">
        <f t="shared" si="17"/>
        <v>non</v>
      </c>
      <c r="U64" s="1" t="str">
        <f t="shared" si="17"/>
        <v>non</v>
      </c>
      <c r="V64" s="1" t="str">
        <f t="shared" si="17"/>
        <v>non</v>
      </c>
      <c r="W64" s="1" t="str">
        <f t="shared" si="17"/>
        <v>non</v>
      </c>
      <c r="X64" s="1" t="str">
        <f t="shared" si="17"/>
        <v>non</v>
      </c>
      <c r="Y64" s="1" t="str">
        <f t="shared" si="17"/>
        <v>non</v>
      </c>
      <c r="Z64" s="1" t="str">
        <f t="shared" si="17"/>
        <v>non</v>
      </c>
      <c r="AA64" s="1" t="str">
        <f t="shared" si="17"/>
        <v>non</v>
      </c>
      <c r="AB64" s="1" t="str">
        <f t="shared" si="17"/>
        <v>non</v>
      </c>
      <c r="AC64" s="1" t="str">
        <f t="shared" si="17"/>
        <v>non</v>
      </c>
      <c r="AD64" s="1" t="str">
        <f t="shared" si="17"/>
        <v>non</v>
      </c>
      <c r="AE64" s="1" t="str">
        <f t="shared" si="17"/>
        <v>non</v>
      </c>
    </row>
    <row r="65" spans="1:31" ht="15.75" x14ac:dyDescent="0.25">
      <c r="A65" s="7" t="s">
        <v>311</v>
      </c>
      <c r="B65" s="1" t="str">
        <f t="shared" si="4"/>
        <v>non</v>
      </c>
      <c r="C65" s="1" t="str">
        <f t="shared" si="4"/>
        <v>non</v>
      </c>
      <c r="D65" s="1" t="str">
        <f t="shared" si="4"/>
        <v>non</v>
      </c>
      <c r="E65" s="1" t="str">
        <f t="shared" si="4"/>
        <v>non</v>
      </c>
      <c r="F65" s="1" t="str">
        <f t="shared" ref="F65:AE65" si="18">IF((F17&gt;0)+(F41&gt;0),"oui","non")</f>
        <v>non</v>
      </c>
      <c r="G65" s="1" t="str">
        <f t="shared" si="18"/>
        <v>non</v>
      </c>
      <c r="H65" s="1" t="str">
        <f t="shared" si="18"/>
        <v>non</v>
      </c>
      <c r="I65" s="1" t="str">
        <f t="shared" si="18"/>
        <v>non</v>
      </c>
      <c r="J65" s="1" t="str">
        <f t="shared" si="18"/>
        <v>non</v>
      </c>
      <c r="K65" s="1" t="str">
        <f t="shared" si="18"/>
        <v>non</v>
      </c>
      <c r="L65" s="1" t="str">
        <f t="shared" si="18"/>
        <v>non</v>
      </c>
      <c r="M65" s="1" t="str">
        <f t="shared" si="18"/>
        <v>non</v>
      </c>
      <c r="N65" s="1" t="str">
        <f t="shared" si="18"/>
        <v>non</v>
      </c>
      <c r="O65" s="1" t="str">
        <f t="shared" si="18"/>
        <v>non</v>
      </c>
      <c r="P65" s="1" t="str">
        <f t="shared" si="18"/>
        <v>non</v>
      </c>
      <c r="Q65" s="1" t="str">
        <f t="shared" si="18"/>
        <v>non</v>
      </c>
      <c r="R65" s="1" t="str">
        <f t="shared" si="18"/>
        <v>non</v>
      </c>
      <c r="S65" s="1" t="str">
        <f t="shared" si="18"/>
        <v>non</v>
      </c>
      <c r="T65" s="1" t="str">
        <f t="shared" si="18"/>
        <v>non</v>
      </c>
      <c r="U65" s="1" t="str">
        <f t="shared" si="18"/>
        <v>non</v>
      </c>
      <c r="V65" s="1" t="str">
        <f t="shared" si="18"/>
        <v>non</v>
      </c>
      <c r="W65" s="1" t="str">
        <f t="shared" si="18"/>
        <v>non</v>
      </c>
      <c r="X65" s="1" t="str">
        <f t="shared" si="18"/>
        <v>non</v>
      </c>
      <c r="Y65" s="1" t="str">
        <f t="shared" si="18"/>
        <v>non</v>
      </c>
      <c r="Z65" s="1" t="str">
        <f t="shared" si="18"/>
        <v>non</v>
      </c>
      <c r="AA65" s="1" t="str">
        <f t="shared" si="18"/>
        <v>non</v>
      </c>
      <c r="AB65" s="1" t="str">
        <f t="shared" si="18"/>
        <v>non</v>
      </c>
      <c r="AC65" s="1" t="str">
        <f t="shared" si="18"/>
        <v>non</v>
      </c>
      <c r="AD65" s="1" t="str">
        <f t="shared" si="18"/>
        <v>non</v>
      </c>
      <c r="AE65" s="1" t="str">
        <f t="shared" si="18"/>
        <v>non</v>
      </c>
    </row>
    <row r="66" spans="1:31" ht="15.75" x14ac:dyDescent="0.25">
      <c r="A66" s="7" t="s">
        <v>312</v>
      </c>
      <c r="B66" s="1" t="str">
        <f t="shared" si="4"/>
        <v>non</v>
      </c>
      <c r="C66" s="1" t="str">
        <f t="shared" si="4"/>
        <v>non</v>
      </c>
      <c r="D66" s="1" t="str">
        <f t="shared" si="4"/>
        <v>non</v>
      </c>
      <c r="E66" s="1" t="str">
        <f t="shared" si="4"/>
        <v>non</v>
      </c>
      <c r="F66" s="1" t="str">
        <f t="shared" ref="F66:AE66" si="19">IF((F18&gt;0)+(F42&gt;0),"oui","non")</f>
        <v>non</v>
      </c>
      <c r="G66" s="1" t="str">
        <f t="shared" si="19"/>
        <v>non</v>
      </c>
      <c r="H66" s="1" t="str">
        <f t="shared" si="19"/>
        <v>non</v>
      </c>
      <c r="I66" s="1" t="str">
        <f t="shared" si="19"/>
        <v>non</v>
      </c>
      <c r="J66" s="1" t="str">
        <f t="shared" si="19"/>
        <v>non</v>
      </c>
      <c r="K66" s="1" t="str">
        <f t="shared" si="19"/>
        <v>non</v>
      </c>
      <c r="L66" s="1" t="str">
        <f t="shared" si="19"/>
        <v>non</v>
      </c>
      <c r="M66" s="1" t="str">
        <f t="shared" si="19"/>
        <v>non</v>
      </c>
      <c r="N66" s="1" t="str">
        <f t="shared" si="19"/>
        <v>non</v>
      </c>
      <c r="O66" s="1" t="str">
        <f t="shared" si="19"/>
        <v>non</v>
      </c>
      <c r="P66" s="1" t="str">
        <f t="shared" si="19"/>
        <v>non</v>
      </c>
      <c r="Q66" s="1" t="str">
        <f t="shared" si="19"/>
        <v>non</v>
      </c>
      <c r="R66" s="1" t="str">
        <f t="shared" si="19"/>
        <v>non</v>
      </c>
      <c r="S66" s="1" t="str">
        <f t="shared" si="19"/>
        <v>non</v>
      </c>
      <c r="T66" s="1" t="str">
        <f t="shared" si="19"/>
        <v>non</v>
      </c>
      <c r="U66" s="1" t="str">
        <f t="shared" si="19"/>
        <v>non</v>
      </c>
      <c r="V66" s="1" t="str">
        <f t="shared" si="19"/>
        <v>non</v>
      </c>
      <c r="W66" s="1" t="str">
        <f t="shared" si="19"/>
        <v>non</v>
      </c>
      <c r="X66" s="1" t="str">
        <f t="shared" si="19"/>
        <v>non</v>
      </c>
      <c r="Y66" s="1" t="str">
        <f t="shared" si="19"/>
        <v>non</v>
      </c>
      <c r="Z66" s="1" t="str">
        <f t="shared" si="19"/>
        <v>non</v>
      </c>
      <c r="AA66" s="1" t="str">
        <f t="shared" si="19"/>
        <v>non</v>
      </c>
      <c r="AB66" s="1" t="str">
        <f t="shared" si="19"/>
        <v>non</v>
      </c>
      <c r="AC66" s="1" t="str">
        <f t="shared" si="19"/>
        <v>non</v>
      </c>
      <c r="AD66" s="1" t="str">
        <f t="shared" si="19"/>
        <v>non</v>
      </c>
      <c r="AE66" s="1" t="str">
        <f t="shared" si="19"/>
        <v>non</v>
      </c>
    </row>
    <row r="67" spans="1:31" ht="15.75" x14ac:dyDescent="0.25">
      <c r="A67" s="7" t="s">
        <v>313</v>
      </c>
      <c r="B67" s="1" t="str">
        <f t="shared" si="4"/>
        <v>non</v>
      </c>
      <c r="C67" s="1" t="str">
        <f t="shared" si="4"/>
        <v>non</v>
      </c>
      <c r="D67" s="1" t="str">
        <f t="shared" si="4"/>
        <v>non</v>
      </c>
      <c r="E67" s="1" t="str">
        <f t="shared" si="4"/>
        <v>non</v>
      </c>
      <c r="F67" s="1" t="str">
        <f t="shared" ref="F67:AE67" si="20">IF((F19&gt;0)+(F43&gt;0),"oui","non")</f>
        <v>non</v>
      </c>
      <c r="G67" s="1" t="str">
        <f t="shared" si="20"/>
        <v>non</v>
      </c>
      <c r="H67" s="1" t="str">
        <f t="shared" si="20"/>
        <v>non</v>
      </c>
      <c r="I67" s="1" t="str">
        <f t="shared" si="20"/>
        <v>non</v>
      </c>
      <c r="J67" s="1" t="str">
        <f t="shared" si="20"/>
        <v>non</v>
      </c>
      <c r="K67" s="1" t="str">
        <f t="shared" si="20"/>
        <v>non</v>
      </c>
      <c r="L67" s="1" t="str">
        <f t="shared" si="20"/>
        <v>non</v>
      </c>
      <c r="M67" s="1" t="str">
        <f t="shared" si="20"/>
        <v>non</v>
      </c>
      <c r="N67" s="1" t="str">
        <f t="shared" si="20"/>
        <v>non</v>
      </c>
      <c r="O67" s="1" t="str">
        <f t="shared" si="20"/>
        <v>non</v>
      </c>
      <c r="P67" s="1" t="str">
        <f t="shared" si="20"/>
        <v>non</v>
      </c>
      <c r="Q67" s="1" t="str">
        <f t="shared" si="20"/>
        <v>non</v>
      </c>
      <c r="R67" s="1" t="str">
        <f t="shared" si="20"/>
        <v>non</v>
      </c>
      <c r="S67" s="1" t="str">
        <f t="shared" si="20"/>
        <v>non</v>
      </c>
      <c r="T67" s="1" t="str">
        <f t="shared" si="20"/>
        <v>non</v>
      </c>
      <c r="U67" s="1" t="str">
        <f t="shared" si="20"/>
        <v>non</v>
      </c>
      <c r="V67" s="1" t="str">
        <f t="shared" si="20"/>
        <v>non</v>
      </c>
      <c r="W67" s="1" t="str">
        <f t="shared" si="20"/>
        <v>non</v>
      </c>
      <c r="X67" s="1" t="str">
        <f t="shared" si="20"/>
        <v>non</v>
      </c>
      <c r="Y67" s="1" t="str">
        <f t="shared" si="20"/>
        <v>non</v>
      </c>
      <c r="Z67" s="1" t="str">
        <f t="shared" si="20"/>
        <v>non</v>
      </c>
      <c r="AA67" s="1" t="str">
        <f t="shared" si="20"/>
        <v>non</v>
      </c>
      <c r="AB67" s="1" t="str">
        <f t="shared" si="20"/>
        <v>non</v>
      </c>
      <c r="AC67" s="1" t="str">
        <f t="shared" si="20"/>
        <v>non</v>
      </c>
      <c r="AD67" s="1" t="str">
        <f t="shared" si="20"/>
        <v>non</v>
      </c>
      <c r="AE67" s="1" t="str">
        <f t="shared" si="20"/>
        <v>non</v>
      </c>
    </row>
    <row r="68" spans="1:31" ht="15.75" x14ac:dyDescent="0.25">
      <c r="A68" s="7" t="s">
        <v>314</v>
      </c>
      <c r="B68" s="1" t="str">
        <f t="shared" si="4"/>
        <v>non</v>
      </c>
      <c r="C68" s="1" t="str">
        <f t="shared" si="4"/>
        <v>non</v>
      </c>
      <c r="D68" s="1" t="str">
        <f t="shared" si="4"/>
        <v>non</v>
      </c>
      <c r="E68" s="1" t="str">
        <f t="shared" si="4"/>
        <v>non</v>
      </c>
      <c r="F68" s="1" t="str">
        <f t="shared" ref="F68:AE68" si="21">IF((F20&gt;0)+(F44&gt;0),"oui","non")</f>
        <v>non</v>
      </c>
      <c r="G68" s="1" t="str">
        <f t="shared" si="21"/>
        <v>non</v>
      </c>
      <c r="H68" s="1" t="str">
        <f t="shared" si="21"/>
        <v>non</v>
      </c>
      <c r="I68" s="1" t="str">
        <f t="shared" si="21"/>
        <v>non</v>
      </c>
      <c r="J68" s="1" t="str">
        <f t="shared" si="21"/>
        <v>non</v>
      </c>
      <c r="K68" s="1" t="str">
        <f t="shared" si="21"/>
        <v>non</v>
      </c>
      <c r="L68" s="1" t="str">
        <f t="shared" si="21"/>
        <v>non</v>
      </c>
      <c r="M68" s="1" t="str">
        <f t="shared" si="21"/>
        <v>non</v>
      </c>
      <c r="N68" s="1" t="str">
        <f t="shared" si="21"/>
        <v>non</v>
      </c>
      <c r="O68" s="1" t="str">
        <f t="shared" si="21"/>
        <v>non</v>
      </c>
      <c r="P68" s="1" t="str">
        <f t="shared" si="21"/>
        <v>non</v>
      </c>
      <c r="Q68" s="1" t="str">
        <f t="shared" si="21"/>
        <v>non</v>
      </c>
      <c r="R68" s="1" t="str">
        <f t="shared" si="21"/>
        <v>non</v>
      </c>
      <c r="S68" s="1" t="str">
        <f t="shared" si="21"/>
        <v>non</v>
      </c>
      <c r="T68" s="1" t="str">
        <f t="shared" si="21"/>
        <v>non</v>
      </c>
      <c r="U68" s="1" t="str">
        <f t="shared" si="21"/>
        <v>non</v>
      </c>
      <c r="V68" s="1" t="str">
        <f t="shared" si="21"/>
        <v>non</v>
      </c>
      <c r="W68" s="1" t="str">
        <f t="shared" si="21"/>
        <v>non</v>
      </c>
      <c r="X68" s="1" t="str">
        <f t="shared" si="21"/>
        <v>non</v>
      </c>
      <c r="Y68" s="1" t="str">
        <f t="shared" si="21"/>
        <v>non</v>
      </c>
      <c r="Z68" s="1" t="str">
        <f t="shared" si="21"/>
        <v>non</v>
      </c>
      <c r="AA68" s="1" t="str">
        <f t="shared" si="21"/>
        <v>non</v>
      </c>
      <c r="AB68" s="1" t="str">
        <f t="shared" si="21"/>
        <v>non</v>
      </c>
      <c r="AC68" s="1" t="str">
        <f t="shared" si="21"/>
        <v>non</v>
      </c>
      <c r="AD68" s="1" t="str">
        <f t="shared" si="21"/>
        <v>non</v>
      </c>
      <c r="AE68" s="1" t="str">
        <f t="shared" si="21"/>
        <v>non</v>
      </c>
    </row>
    <row r="69" spans="1:31" ht="15.75" x14ac:dyDescent="0.25">
      <c r="A69" s="7" t="s">
        <v>315</v>
      </c>
      <c r="B69" s="1" t="str">
        <f t="shared" si="4"/>
        <v>non</v>
      </c>
      <c r="C69" s="1" t="str">
        <f t="shared" si="4"/>
        <v>non</v>
      </c>
      <c r="D69" s="1" t="str">
        <f t="shared" si="4"/>
        <v>non</v>
      </c>
      <c r="E69" s="1" t="str">
        <f t="shared" si="4"/>
        <v>non</v>
      </c>
      <c r="F69" s="1" t="str">
        <f t="shared" ref="F69:AE69" si="22">IF((F21&gt;0)+(F45&gt;0),"oui","non")</f>
        <v>non</v>
      </c>
      <c r="G69" s="1" t="str">
        <f t="shared" si="22"/>
        <v>non</v>
      </c>
      <c r="H69" s="1" t="str">
        <f t="shared" si="22"/>
        <v>non</v>
      </c>
      <c r="I69" s="1" t="str">
        <f t="shared" si="22"/>
        <v>non</v>
      </c>
      <c r="J69" s="1" t="str">
        <f t="shared" si="22"/>
        <v>non</v>
      </c>
      <c r="K69" s="1" t="str">
        <f t="shared" si="22"/>
        <v>non</v>
      </c>
      <c r="L69" s="1" t="str">
        <f t="shared" si="22"/>
        <v>non</v>
      </c>
      <c r="M69" s="1" t="str">
        <f t="shared" si="22"/>
        <v>non</v>
      </c>
      <c r="N69" s="1" t="str">
        <f t="shared" si="22"/>
        <v>non</v>
      </c>
      <c r="O69" s="1" t="str">
        <f t="shared" si="22"/>
        <v>non</v>
      </c>
      <c r="P69" s="1" t="str">
        <f t="shared" si="22"/>
        <v>non</v>
      </c>
      <c r="Q69" s="1" t="str">
        <f t="shared" si="22"/>
        <v>non</v>
      </c>
      <c r="R69" s="1" t="str">
        <f t="shared" si="22"/>
        <v>non</v>
      </c>
      <c r="S69" s="1" t="str">
        <f t="shared" si="22"/>
        <v>non</v>
      </c>
      <c r="T69" s="1" t="str">
        <f t="shared" si="22"/>
        <v>non</v>
      </c>
      <c r="U69" s="1" t="str">
        <f t="shared" si="22"/>
        <v>non</v>
      </c>
      <c r="V69" s="1" t="str">
        <f t="shared" si="22"/>
        <v>non</v>
      </c>
      <c r="W69" s="1" t="str">
        <f t="shared" si="22"/>
        <v>non</v>
      </c>
      <c r="X69" s="1" t="str">
        <f t="shared" si="22"/>
        <v>non</v>
      </c>
      <c r="Y69" s="1" t="str">
        <f t="shared" si="22"/>
        <v>non</v>
      </c>
      <c r="Z69" s="1" t="str">
        <f t="shared" si="22"/>
        <v>non</v>
      </c>
      <c r="AA69" s="1" t="str">
        <f t="shared" si="22"/>
        <v>non</v>
      </c>
      <c r="AB69" s="1" t="str">
        <f t="shared" si="22"/>
        <v>non</v>
      </c>
      <c r="AC69" s="1" t="str">
        <f t="shared" si="22"/>
        <v>non</v>
      </c>
      <c r="AD69" s="1" t="str">
        <f t="shared" si="22"/>
        <v>non</v>
      </c>
      <c r="AE69" s="1" t="str">
        <f t="shared" si="22"/>
        <v>non</v>
      </c>
    </row>
    <row r="70" spans="1:31" ht="15.75" x14ac:dyDescent="0.25">
      <c r="A70" s="7" t="s">
        <v>316</v>
      </c>
      <c r="B70" s="1" t="str">
        <f t="shared" si="4"/>
        <v>non</v>
      </c>
      <c r="C70" s="1" t="str">
        <f t="shared" si="4"/>
        <v>non</v>
      </c>
      <c r="D70" s="1" t="str">
        <f t="shared" si="4"/>
        <v>non</v>
      </c>
      <c r="E70" s="1" t="str">
        <f t="shared" si="4"/>
        <v>non</v>
      </c>
      <c r="F70" s="1" t="str">
        <f t="shared" ref="F70:AE70" si="23">IF((F22&gt;0)+(F46&gt;0),"oui","non")</f>
        <v>non</v>
      </c>
      <c r="G70" s="1" t="str">
        <f t="shared" si="23"/>
        <v>non</v>
      </c>
      <c r="H70" s="1" t="str">
        <f t="shared" si="23"/>
        <v>non</v>
      </c>
      <c r="I70" s="1" t="str">
        <f t="shared" si="23"/>
        <v>non</v>
      </c>
      <c r="J70" s="1" t="str">
        <f t="shared" si="23"/>
        <v>non</v>
      </c>
      <c r="K70" s="1" t="str">
        <f t="shared" si="23"/>
        <v>non</v>
      </c>
      <c r="L70" s="1" t="str">
        <f t="shared" si="23"/>
        <v>non</v>
      </c>
      <c r="M70" s="1" t="str">
        <f t="shared" si="23"/>
        <v>non</v>
      </c>
      <c r="N70" s="1" t="str">
        <f t="shared" si="23"/>
        <v>non</v>
      </c>
      <c r="O70" s="1" t="str">
        <f t="shared" si="23"/>
        <v>non</v>
      </c>
      <c r="P70" s="1" t="str">
        <f t="shared" si="23"/>
        <v>non</v>
      </c>
      <c r="Q70" s="1" t="str">
        <f t="shared" si="23"/>
        <v>non</v>
      </c>
      <c r="R70" s="1" t="str">
        <f t="shared" si="23"/>
        <v>non</v>
      </c>
      <c r="S70" s="1" t="str">
        <f t="shared" si="23"/>
        <v>non</v>
      </c>
      <c r="T70" s="1" t="str">
        <f t="shared" si="23"/>
        <v>non</v>
      </c>
      <c r="U70" s="1" t="str">
        <f t="shared" si="23"/>
        <v>non</v>
      </c>
      <c r="V70" s="1" t="str">
        <f t="shared" si="23"/>
        <v>non</v>
      </c>
      <c r="W70" s="1" t="str">
        <f t="shared" si="23"/>
        <v>non</v>
      </c>
      <c r="X70" s="1" t="str">
        <f t="shared" si="23"/>
        <v>non</v>
      </c>
      <c r="Y70" s="1" t="str">
        <f t="shared" si="23"/>
        <v>non</v>
      </c>
      <c r="Z70" s="1" t="str">
        <f t="shared" si="23"/>
        <v>non</v>
      </c>
      <c r="AA70" s="1" t="str">
        <f t="shared" si="23"/>
        <v>non</v>
      </c>
      <c r="AB70" s="1" t="str">
        <f t="shared" si="23"/>
        <v>non</v>
      </c>
      <c r="AC70" s="1" t="str">
        <f t="shared" si="23"/>
        <v>non</v>
      </c>
      <c r="AD70" s="1" t="str">
        <f t="shared" si="23"/>
        <v>non</v>
      </c>
      <c r="AE70" s="1" t="str">
        <f t="shared" si="23"/>
        <v>non</v>
      </c>
    </row>
    <row r="71" spans="1:31" ht="18.75" x14ac:dyDescent="0.25">
      <c r="A71" s="3" t="s">
        <v>317</v>
      </c>
      <c r="B71" s="2">
        <f>COUNTIF(B51:B70,"oui")</f>
        <v>0</v>
      </c>
      <c r="C71" s="2">
        <f t="shared" ref="C71:E71" si="24">COUNTIF(C51:C70,"oui")</f>
        <v>0</v>
      </c>
      <c r="D71" s="2">
        <f t="shared" si="24"/>
        <v>0</v>
      </c>
      <c r="E71" s="2">
        <f t="shared" si="24"/>
        <v>0</v>
      </c>
      <c r="F71" s="2">
        <f t="shared" ref="F71" si="25">COUNTIF(F51:F70,"oui")</f>
        <v>0</v>
      </c>
      <c r="G71" s="2">
        <f t="shared" ref="G71" si="26">COUNTIF(G51:G70,"oui")</f>
        <v>0</v>
      </c>
      <c r="H71" s="2">
        <f t="shared" ref="H71" si="27">COUNTIF(H51:H70,"oui")</f>
        <v>0</v>
      </c>
      <c r="I71" s="2">
        <f t="shared" ref="I71" si="28">COUNTIF(I51:I70,"oui")</f>
        <v>0</v>
      </c>
      <c r="J71" s="2">
        <f t="shared" ref="J71" si="29">COUNTIF(J51:J70,"oui")</f>
        <v>0</v>
      </c>
      <c r="K71" s="2">
        <f t="shared" ref="K71" si="30">COUNTIF(K51:K70,"oui")</f>
        <v>0</v>
      </c>
      <c r="L71" s="2">
        <f t="shared" ref="L71" si="31">COUNTIF(L51:L70,"oui")</f>
        <v>0</v>
      </c>
      <c r="M71" s="2">
        <f t="shared" ref="M71" si="32">COUNTIF(M51:M70,"oui")</f>
        <v>0</v>
      </c>
      <c r="N71" s="2">
        <f t="shared" ref="N71" si="33">COUNTIF(N51:N70,"oui")</f>
        <v>0</v>
      </c>
      <c r="O71" s="2">
        <f t="shared" ref="O71" si="34">COUNTIF(O51:O70,"oui")</f>
        <v>0</v>
      </c>
      <c r="P71" s="2">
        <f t="shared" ref="P71" si="35">COUNTIF(P51:P70,"oui")</f>
        <v>0</v>
      </c>
      <c r="Q71" s="2">
        <f t="shared" ref="Q71" si="36">COUNTIF(Q51:Q70,"oui")</f>
        <v>0</v>
      </c>
      <c r="R71" s="2">
        <f t="shared" ref="R71" si="37">COUNTIF(R51:R70,"oui")</f>
        <v>0</v>
      </c>
      <c r="S71" s="2">
        <f t="shared" ref="S71" si="38">COUNTIF(S51:S70,"oui")</f>
        <v>0</v>
      </c>
      <c r="T71" s="2">
        <f t="shared" ref="T71" si="39">COUNTIF(T51:T70,"oui")</f>
        <v>0</v>
      </c>
      <c r="U71" s="2">
        <f t="shared" ref="U71" si="40">COUNTIF(U51:U70,"oui")</f>
        <v>0</v>
      </c>
      <c r="V71" s="2">
        <f t="shared" ref="V71" si="41">COUNTIF(V51:V70,"oui")</f>
        <v>0</v>
      </c>
      <c r="W71" s="2">
        <f t="shared" ref="W71" si="42">COUNTIF(W51:W70,"oui")</f>
        <v>0</v>
      </c>
      <c r="X71" s="2">
        <f t="shared" ref="X71" si="43">COUNTIF(X51:X70,"oui")</f>
        <v>0</v>
      </c>
      <c r="Y71" s="2">
        <f t="shared" ref="Y71" si="44">COUNTIF(Y51:Y70,"oui")</f>
        <v>0</v>
      </c>
      <c r="Z71" s="2">
        <f t="shared" ref="Z71" si="45">COUNTIF(Z51:Z70,"oui")</f>
        <v>0</v>
      </c>
      <c r="AA71" s="2">
        <f t="shared" ref="AA71" si="46">COUNTIF(AA51:AA70,"oui")</f>
        <v>0</v>
      </c>
      <c r="AB71" s="2">
        <f t="shared" ref="AB71" si="47">COUNTIF(AB51:AB70,"oui")</f>
        <v>0</v>
      </c>
      <c r="AC71" s="2">
        <f t="shared" ref="AC71" si="48">COUNTIF(AC51:AC70,"oui")</f>
        <v>0</v>
      </c>
      <c r="AD71" s="2">
        <f t="shared" ref="AD71" si="49">COUNTIF(AD51:AD70,"oui")</f>
        <v>0</v>
      </c>
      <c r="AE71" s="2">
        <f t="shared" ref="AE71" si="50">COUNTIF(AE51:AE70,"oui")</f>
        <v>0</v>
      </c>
    </row>
    <row r="72" spans="1:31" x14ac:dyDescent="0.25">
      <c r="B72" s="6"/>
      <c r="C72" s="6"/>
    </row>
    <row r="73" spans="1:31" x14ac:dyDescent="0.25">
      <c r="B73" s="6"/>
      <c r="C73" s="6"/>
    </row>
    <row r="74" spans="1:31" x14ac:dyDescent="0.25">
      <c r="B74" s="6"/>
      <c r="C74" s="6"/>
    </row>
    <row r="75" spans="1:31" x14ac:dyDescent="0.25">
      <c r="B75" s="6"/>
      <c r="C75" s="6"/>
    </row>
    <row r="76" spans="1:31" x14ac:dyDescent="0.25">
      <c r="B76" s="6"/>
      <c r="C76" s="6"/>
    </row>
    <row r="77" spans="1:31" x14ac:dyDescent="0.25">
      <c r="B77" s="6"/>
      <c r="C77" s="6"/>
    </row>
    <row r="78" spans="1:31" x14ac:dyDescent="0.25">
      <c r="B78" s="6"/>
      <c r="C78" s="6"/>
    </row>
    <row r="79" spans="1:31" x14ac:dyDescent="0.25">
      <c r="B79" s="6"/>
      <c r="C79" s="6"/>
    </row>
  </sheetData>
  <sheetProtection algorithmName="SHA-512" hashValue="gsqjdBDmfTqFpZKD8lppuavqvc/uQsGaG1f5+IFiLvXW7/hJb2VE8k7HwEmVPBUMMD27PT0eXHrfXaxA6BrdLg==" saltValue="r97VV028Q8MQW3nh+Lcoww==" spinCount="100000" sheet="1" objects="1" scenarios="1"/>
  <mergeCells count="3">
    <mergeCell ref="A1:AE1"/>
    <mergeCell ref="A25:AE25"/>
    <mergeCell ref="A49:AE49"/>
  </mergeCells>
  <conditionalFormatting sqref="B3:AE22">
    <cfRule type="cellIs" dxfId="92" priority="663" operator="equal">
      <formula>3</formula>
    </cfRule>
  </conditionalFormatting>
  <conditionalFormatting sqref="B3:AE22">
    <cfRule type="cellIs" dxfId="91" priority="664" operator="equal">
      <formula>3</formula>
    </cfRule>
    <cfRule type="cellIs" dxfId="90" priority="665" operator="equal">
      <formula>2</formula>
    </cfRule>
    <cfRule type="cellIs" dxfId="89" priority="666" operator="equal">
      <formula>1</formula>
    </cfRule>
  </conditionalFormatting>
  <conditionalFormatting sqref="B23">
    <cfRule type="cellIs" dxfId="88" priority="657" operator="equal">
      <formula>0</formula>
    </cfRule>
    <cfRule type="cellIs" dxfId="87" priority="658" operator="equal">
      <formula>0</formula>
    </cfRule>
    <cfRule type="cellIs" dxfId="86" priority="659" operator="lessThan">
      <formula>3</formula>
    </cfRule>
    <cfRule type="cellIs" dxfId="85" priority="660" operator="greaterThan">
      <formula>5</formula>
    </cfRule>
    <cfRule type="cellIs" dxfId="84" priority="661" operator="between">
      <formula>3</formula>
      <formula>5</formula>
    </cfRule>
    <cfRule type="cellIs" dxfId="83" priority="662" operator="greaterThan">
      <formula>4</formula>
    </cfRule>
  </conditionalFormatting>
  <conditionalFormatting sqref="B23">
    <cfRule type="cellIs" dxfId="82" priority="656" operator="equal">
      <formula>0</formula>
    </cfRule>
  </conditionalFormatting>
  <conditionalFormatting sqref="B23">
    <cfRule type="cellIs" dxfId="81" priority="654" operator="equal">
      <formula>5</formula>
    </cfRule>
    <cfRule type="cellIs" dxfId="80" priority="655" operator="greaterThan">
      <formula>5</formula>
    </cfRule>
  </conditionalFormatting>
  <conditionalFormatting sqref="C23">
    <cfRule type="cellIs" dxfId="79" priority="122" operator="equal">
      <formula>0</formula>
    </cfRule>
    <cfRule type="cellIs" dxfId="78" priority="123" operator="equal">
      <formula>0</formula>
    </cfRule>
    <cfRule type="cellIs" dxfId="77" priority="124" operator="lessThan">
      <formula>3</formula>
    </cfRule>
    <cfRule type="cellIs" dxfId="76" priority="125" operator="greaterThan">
      <formula>5</formula>
    </cfRule>
    <cfRule type="cellIs" dxfId="75" priority="126" operator="between">
      <formula>3</formula>
      <formula>5</formula>
    </cfRule>
    <cfRule type="cellIs" dxfId="74" priority="127" operator="greaterThan">
      <formula>4</formula>
    </cfRule>
  </conditionalFormatting>
  <conditionalFormatting sqref="C23">
    <cfRule type="cellIs" dxfId="73" priority="121" operator="equal">
      <formula>0</formula>
    </cfRule>
  </conditionalFormatting>
  <conditionalFormatting sqref="C23">
    <cfRule type="cellIs" dxfId="72" priority="119" operator="equal">
      <formula>5</formula>
    </cfRule>
    <cfRule type="cellIs" dxfId="71" priority="120" operator="greaterThan">
      <formula>5</formula>
    </cfRule>
  </conditionalFormatting>
  <conditionalFormatting sqref="D23:AE23">
    <cfRule type="cellIs" dxfId="70" priority="109" operator="equal">
      <formula>0</formula>
    </cfRule>
    <cfRule type="cellIs" dxfId="69" priority="110" operator="equal">
      <formula>0</formula>
    </cfRule>
    <cfRule type="cellIs" dxfId="68" priority="111" operator="lessThan">
      <formula>3</formula>
    </cfRule>
    <cfRule type="cellIs" dxfId="67" priority="112" operator="greaterThan">
      <formula>5</formula>
    </cfRule>
    <cfRule type="cellIs" dxfId="66" priority="113" operator="between">
      <formula>3</formula>
      <formula>5</formula>
    </cfRule>
    <cfRule type="cellIs" dxfId="65" priority="114" operator="greaterThan">
      <formula>4</formula>
    </cfRule>
  </conditionalFormatting>
  <conditionalFormatting sqref="D23:AE23">
    <cfRule type="cellIs" dxfId="64" priority="108" operator="equal">
      <formula>0</formula>
    </cfRule>
  </conditionalFormatting>
  <conditionalFormatting sqref="D23:AE23">
    <cfRule type="cellIs" dxfId="63" priority="106" operator="equal">
      <formula>5</formula>
    </cfRule>
    <cfRule type="cellIs" dxfId="62" priority="107" operator="greaterThan">
      <formula>5</formula>
    </cfRule>
  </conditionalFormatting>
  <conditionalFormatting sqref="B27:AE46">
    <cfRule type="cellIs" dxfId="61" priority="59" operator="equal">
      <formula>3</formula>
    </cfRule>
  </conditionalFormatting>
  <conditionalFormatting sqref="B27:AE46">
    <cfRule type="cellIs" dxfId="60" priority="60" operator="equal">
      <formula>3</formula>
    </cfRule>
    <cfRule type="cellIs" dxfId="59" priority="61" operator="equal">
      <formula>2</formula>
    </cfRule>
    <cfRule type="cellIs" dxfId="58" priority="62" operator="equal">
      <formula>1</formula>
    </cfRule>
  </conditionalFormatting>
  <conditionalFormatting sqref="B47">
    <cfRule type="cellIs" dxfId="57" priority="53" operator="equal">
      <formula>0</formula>
    </cfRule>
    <cfRule type="cellIs" dxfId="56" priority="54" operator="equal">
      <formula>0</formula>
    </cfRule>
    <cfRule type="cellIs" dxfId="55" priority="55" operator="lessThan">
      <formula>3</formula>
    </cfRule>
    <cfRule type="cellIs" dxfId="54" priority="56" operator="greaterThan">
      <formula>5</formula>
    </cfRule>
    <cfRule type="cellIs" dxfId="53" priority="57" operator="between">
      <formula>3</formula>
      <formula>5</formula>
    </cfRule>
    <cfRule type="cellIs" dxfId="52" priority="58" operator="greaterThan">
      <formula>4</formula>
    </cfRule>
  </conditionalFormatting>
  <conditionalFormatting sqref="B47">
    <cfRule type="cellIs" dxfId="51" priority="52" operator="equal">
      <formula>0</formula>
    </cfRule>
  </conditionalFormatting>
  <conditionalFormatting sqref="B47">
    <cfRule type="cellIs" dxfId="50" priority="50" operator="equal">
      <formula>5</formula>
    </cfRule>
    <cfRule type="cellIs" dxfId="49" priority="51" operator="greaterThan">
      <formula>5</formula>
    </cfRule>
  </conditionalFormatting>
  <conditionalFormatting sqref="C47">
    <cfRule type="cellIs" dxfId="48" priority="44" operator="equal">
      <formula>0</formula>
    </cfRule>
    <cfRule type="cellIs" dxfId="47" priority="45" operator="equal">
      <formula>0</formula>
    </cfRule>
    <cfRule type="cellIs" dxfId="46" priority="46" operator="lessThan">
      <formula>3</formula>
    </cfRule>
    <cfRule type="cellIs" dxfId="45" priority="47" operator="greaterThan">
      <formula>5</formula>
    </cfRule>
    <cfRule type="cellIs" dxfId="44" priority="48" operator="between">
      <formula>3</formula>
      <formula>5</formula>
    </cfRule>
    <cfRule type="cellIs" dxfId="43" priority="49" operator="greaterThan">
      <formula>4</formula>
    </cfRule>
  </conditionalFormatting>
  <conditionalFormatting sqref="C47">
    <cfRule type="cellIs" dxfId="42" priority="43" operator="equal">
      <formula>0</formula>
    </cfRule>
  </conditionalFormatting>
  <conditionalFormatting sqref="C47">
    <cfRule type="cellIs" dxfId="41" priority="41" operator="equal">
      <formula>5</formula>
    </cfRule>
    <cfRule type="cellIs" dxfId="40" priority="42" operator="greaterThan">
      <formula>5</formula>
    </cfRule>
  </conditionalFormatting>
  <conditionalFormatting sqref="D47:AE47">
    <cfRule type="cellIs" dxfId="39" priority="35" operator="equal">
      <formula>0</formula>
    </cfRule>
    <cfRule type="cellIs" dxfId="38" priority="36" operator="equal">
      <formula>0</formula>
    </cfRule>
    <cfRule type="cellIs" dxfId="37" priority="37" operator="lessThan">
      <formula>3</formula>
    </cfRule>
    <cfRule type="cellIs" dxfId="36" priority="38" operator="greaterThan">
      <formula>5</formula>
    </cfRule>
    <cfRule type="cellIs" dxfId="35" priority="39" operator="between">
      <formula>3</formula>
      <formula>5</formula>
    </cfRule>
    <cfRule type="cellIs" dxfId="34" priority="40" operator="greaterThan">
      <formula>4</formula>
    </cfRule>
  </conditionalFormatting>
  <conditionalFormatting sqref="D47:AE47">
    <cfRule type="cellIs" dxfId="33" priority="34" operator="equal">
      <formula>0</formula>
    </cfRule>
  </conditionalFormatting>
  <conditionalFormatting sqref="D47:AE47">
    <cfRule type="cellIs" dxfId="32" priority="32" operator="equal">
      <formula>5</formula>
    </cfRule>
    <cfRule type="cellIs" dxfId="31" priority="33" operator="greaterThan">
      <formula>5</formula>
    </cfRule>
  </conditionalFormatting>
  <conditionalFormatting sqref="B51:AE70">
    <cfRule type="cellIs" dxfId="30" priority="28" operator="equal">
      <formula>3</formula>
    </cfRule>
  </conditionalFormatting>
  <conditionalFormatting sqref="B51:AE70">
    <cfRule type="cellIs" dxfId="29" priority="29" operator="equal">
      <formula>3</formula>
    </cfRule>
    <cfRule type="cellIs" dxfId="28" priority="30" operator="equal">
      <formula>2</formula>
    </cfRule>
    <cfRule type="cellIs" dxfId="27" priority="31" operator="equal">
      <formula>1</formula>
    </cfRule>
  </conditionalFormatting>
  <conditionalFormatting sqref="B71:AE71">
    <cfRule type="cellIs" dxfId="26" priority="22" operator="equal">
      <formula>0</formula>
    </cfRule>
    <cfRule type="cellIs" dxfId="25" priority="23" operator="equal">
      <formula>0</formula>
    </cfRule>
    <cfRule type="cellIs" dxfId="24" priority="24" operator="lessThan">
      <formula>3</formula>
    </cfRule>
    <cfRule type="cellIs" dxfId="23" priority="25" operator="greaterThan">
      <formula>5</formula>
    </cfRule>
    <cfRule type="cellIs" dxfId="22" priority="26" operator="between">
      <formula>3</formula>
      <formula>5</formula>
    </cfRule>
    <cfRule type="cellIs" dxfId="21" priority="27" operator="greaterThan">
      <formula>4</formula>
    </cfRule>
  </conditionalFormatting>
  <conditionalFormatting sqref="B71:AE71">
    <cfRule type="cellIs" dxfId="20" priority="21" operator="equal">
      <formula>0</formula>
    </cfRule>
  </conditionalFormatting>
  <conditionalFormatting sqref="B71:AE71">
    <cfRule type="cellIs" dxfId="19" priority="19" operator="equal">
      <formula>5</formula>
    </cfRule>
    <cfRule type="cellIs" dxfId="18" priority="20" operator="greaterThan">
      <formula>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63F"/>
  </sheetPr>
  <dimension ref="B6:M166"/>
  <sheetViews>
    <sheetView tabSelected="1" workbookViewId="0">
      <selection activeCell="B81" sqref="B81"/>
    </sheetView>
  </sheetViews>
  <sheetFormatPr baseColWidth="10" defaultColWidth="11.42578125" defaultRowHeight="16.5" x14ac:dyDescent="0.25"/>
  <cols>
    <col min="1" max="1" width="11.42578125" style="13"/>
    <col min="2" max="2" width="18" style="13" customWidth="1"/>
    <col min="3" max="3" width="16.7109375" style="13" customWidth="1"/>
    <col min="4" max="4" width="17" style="13" customWidth="1"/>
    <col min="5" max="5" width="11.42578125" style="13"/>
    <col min="6" max="6" width="26.28515625" style="20" customWidth="1"/>
    <col min="7" max="9" width="11.42578125" style="13"/>
    <col min="10" max="10" width="17" style="13" customWidth="1"/>
    <col min="11" max="12" width="11.42578125" style="13"/>
    <col min="13" max="13" width="13.28515625" style="13" customWidth="1"/>
    <col min="14" max="16384" width="11.42578125" style="13"/>
  </cols>
  <sheetData>
    <row r="6" spans="2:13" ht="15.75" customHeight="1" x14ac:dyDescent="0.25">
      <c r="B6" s="184"/>
      <c r="C6" s="184"/>
      <c r="D6" s="184"/>
      <c r="F6" s="183"/>
      <c r="G6" s="183"/>
      <c r="H6" s="183"/>
    </row>
    <row r="8" spans="2:13" ht="42.75" customHeight="1" x14ac:dyDescent="0.25">
      <c r="B8" s="10" t="s">
        <v>358</v>
      </c>
      <c r="C8" s="10" t="s">
        <v>291</v>
      </c>
      <c r="D8" s="10" t="s">
        <v>290</v>
      </c>
      <c r="F8" s="10" t="s">
        <v>359</v>
      </c>
      <c r="G8" s="10" t="s">
        <v>291</v>
      </c>
      <c r="H8" s="10" t="s">
        <v>290</v>
      </c>
      <c r="J8" s="185" t="s">
        <v>292</v>
      </c>
      <c r="K8" s="10" t="s">
        <v>291</v>
      </c>
      <c r="L8" s="10" t="s">
        <v>290</v>
      </c>
    </row>
    <row r="9" spans="2:13" x14ac:dyDescent="0.25">
      <c r="B9" s="14" t="s">
        <v>124</v>
      </c>
      <c r="C9" s="14">
        <f>COUNTIF('Données patients'!$B$17:$AE$36,Résultats!B9)</f>
        <v>0</v>
      </c>
      <c r="D9" s="15">
        <f t="shared" ref="D9:D26" si="0">C9/30</f>
        <v>0</v>
      </c>
      <c r="F9" s="16" t="s">
        <v>124</v>
      </c>
      <c r="G9" s="14">
        <f>COUNTIF('Données patients'!$B$17:$AE$36,Résultats!F9)</f>
        <v>0</v>
      </c>
      <c r="H9" s="15">
        <f>G9/30</f>
        <v>0</v>
      </c>
      <c r="J9" s="185"/>
      <c r="K9" s="14">
        <f>COUNTIF('Données patients'!B38:AE38,"&gt;5")</f>
        <v>0</v>
      </c>
      <c r="L9" s="15">
        <f>K9/30</f>
        <v>0</v>
      </c>
    </row>
    <row r="10" spans="2:13" x14ac:dyDescent="0.25">
      <c r="B10" s="14" t="s">
        <v>5</v>
      </c>
      <c r="C10" s="14">
        <f>COUNTIF('Données patients'!$B$17:$AE$36,Résultats!B10)</f>
        <v>0</v>
      </c>
      <c r="D10" s="15">
        <f t="shared" si="0"/>
        <v>0</v>
      </c>
      <c r="F10" s="16" t="s">
        <v>5</v>
      </c>
      <c r="G10" s="14">
        <f>COUNTIF('Données patients'!$B$17:$AE$36,Résultats!F10)</f>
        <v>0</v>
      </c>
      <c r="H10" s="15">
        <f t="shared" ref="H10:H12" si="1">G10/30</f>
        <v>0</v>
      </c>
      <c r="J10" s="17"/>
      <c r="K10" s="17"/>
      <c r="L10" s="17"/>
    </row>
    <row r="11" spans="2:13" ht="21.75" customHeight="1" x14ac:dyDescent="0.25">
      <c r="B11" s="14" t="s">
        <v>125</v>
      </c>
      <c r="C11" s="14">
        <f>COUNTIF('Données patients'!$B$17:$AE$36,Résultats!B11)</f>
        <v>0</v>
      </c>
      <c r="D11" s="15">
        <f t="shared" si="0"/>
        <v>0</v>
      </c>
      <c r="F11" s="16" t="s">
        <v>125</v>
      </c>
      <c r="G11" s="14">
        <f>COUNTIF('Données patients'!$B$17:$AE$36,Résultats!F11)</f>
        <v>0</v>
      </c>
      <c r="H11" s="15">
        <f t="shared" si="1"/>
        <v>0</v>
      </c>
      <c r="J11" s="185" t="s">
        <v>393</v>
      </c>
      <c r="K11" s="10" t="s">
        <v>291</v>
      </c>
      <c r="L11" s="10" t="s">
        <v>290</v>
      </c>
    </row>
    <row r="12" spans="2:13" ht="24" customHeight="1" x14ac:dyDescent="0.25">
      <c r="B12" s="14" t="s">
        <v>9</v>
      </c>
      <c r="C12" s="14">
        <f>COUNTIF('Données patients'!$B$17:$AE$36,Résultats!B12)</f>
        <v>0</v>
      </c>
      <c r="D12" s="15">
        <f t="shared" si="0"/>
        <v>0</v>
      </c>
      <c r="F12" s="16" t="s">
        <v>9</v>
      </c>
      <c r="G12" s="14">
        <f>COUNTIF('Données patients'!$B$17:$AE$36,Résultats!F12)</f>
        <v>0</v>
      </c>
      <c r="H12" s="15">
        <f t="shared" si="1"/>
        <v>0</v>
      </c>
      <c r="J12" s="185"/>
      <c r="K12" s="14">
        <f>COUNTIF('Données patients'!B39:AE39,"&gt;=4")</f>
        <v>0</v>
      </c>
      <c r="L12" s="15">
        <f>K12/30</f>
        <v>0</v>
      </c>
    </row>
    <row r="13" spans="2:13" ht="24" customHeight="1" x14ac:dyDescent="0.25">
      <c r="B13" s="14" t="s">
        <v>389</v>
      </c>
      <c r="C13" s="14">
        <f>COUNTIF('Données patients'!$B$17:$AE$36,Résultats!B13)</f>
        <v>0</v>
      </c>
      <c r="D13" s="15">
        <f t="shared" ref="D13" si="2">C13/30</f>
        <v>0</v>
      </c>
      <c r="F13" s="16" t="s">
        <v>11</v>
      </c>
      <c r="G13" s="14">
        <f>COUNTIF('Données patients'!$B$17:$AE$36,Résultats!F13)</f>
        <v>0</v>
      </c>
      <c r="H13" s="15">
        <f t="shared" ref="H13:H44" si="3">G13/30</f>
        <v>0</v>
      </c>
      <c r="J13" s="79"/>
      <c r="K13" s="17"/>
      <c r="L13" s="80"/>
    </row>
    <row r="14" spans="2:13" x14ac:dyDescent="0.25">
      <c r="B14" s="14" t="s">
        <v>11</v>
      </c>
      <c r="C14" s="14">
        <f>COUNTIF('Données patients'!$B$17:$AE$36,Résultats!B14)</f>
        <v>0</v>
      </c>
      <c r="D14" s="15">
        <f t="shared" si="0"/>
        <v>0</v>
      </c>
      <c r="F14" s="16" t="s">
        <v>126</v>
      </c>
      <c r="G14" s="14">
        <f>COUNTIF('Données patients'!$B$17:$AE$36,Résultats!F14)</f>
        <v>0</v>
      </c>
      <c r="H14" s="15">
        <f t="shared" si="3"/>
        <v>0</v>
      </c>
      <c r="J14" s="17"/>
      <c r="K14" s="17"/>
      <c r="L14" s="17"/>
    </row>
    <row r="15" spans="2:13" ht="25.5" customHeight="1" x14ac:dyDescent="0.25">
      <c r="B15" s="14" t="s">
        <v>13</v>
      </c>
      <c r="C15" s="14">
        <f>COUNTIF('Données patients'!$B$17:$AE$36,Résultats!B15)</f>
        <v>0</v>
      </c>
      <c r="D15" s="15">
        <f>C15/30</f>
        <v>0</v>
      </c>
      <c r="F15" s="16" t="s">
        <v>16</v>
      </c>
      <c r="G15" s="14">
        <f>COUNTIF('Données patients'!$B$17:$AE$36,Résultats!F15)</f>
        <v>0</v>
      </c>
      <c r="H15" s="15">
        <f t="shared" si="3"/>
        <v>0</v>
      </c>
    </row>
    <row r="16" spans="2:13" ht="42.75" x14ac:dyDescent="0.25">
      <c r="B16" s="14" t="s">
        <v>546</v>
      </c>
      <c r="C16" s="14">
        <f>COUNTIF('Données patients'!$B$17:$AE$36,Résultats!B16)</f>
        <v>0</v>
      </c>
      <c r="D16" s="15">
        <f>C16/30</f>
        <v>0</v>
      </c>
      <c r="F16" s="16" t="s">
        <v>23</v>
      </c>
      <c r="G16" s="14">
        <f>COUNTIF('Données patients'!$B$17:$AE$36,Résultats!F16)</f>
        <v>0</v>
      </c>
      <c r="H16" s="15">
        <f t="shared" si="3"/>
        <v>0</v>
      </c>
      <c r="J16" s="10"/>
      <c r="K16" s="10" t="s">
        <v>2</v>
      </c>
      <c r="L16" s="10" t="s">
        <v>295</v>
      </c>
      <c r="M16" s="10" t="s">
        <v>296</v>
      </c>
    </row>
    <row r="17" spans="2:13" x14ac:dyDescent="0.25">
      <c r="B17" s="14" t="s">
        <v>126</v>
      </c>
      <c r="C17" s="14">
        <f>COUNTIF('Données patients'!$B$17:$AE$36,Résultats!B17)</f>
        <v>0</v>
      </c>
      <c r="D17" s="15">
        <f t="shared" si="0"/>
        <v>0</v>
      </c>
      <c r="F17" s="16" t="s">
        <v>25</v>
      </c>
      <c r="G17" s="14">
        <f>COUNTIF('Données patients'!$B$17:$AE$36,Résultats!F17)</f>
        <v>0</v>
      </c>
      <c r="H17" s="15">
        <f t="shared" si="3"/>
        <v>0</v>
      </c>
      <c r="J17" s="14" t="s">
        <v>232</v>
      </c>
      <c r="K17" s="14">
        <f>'Données patients'!$B$38</f>
        <v>0</v>
      </c>
      <c r="L17" s="14">
        <f>'Données patients'!$B$39</f>
        <v>0</v>
      </c>
      <c r="M17" s="14">
        <f>'Données patients'!$B$40</f>
        <v>0</v>
      </c>
    </row>
    <row r="18" spans="2:13" x14ac:dyDescent="0.25">
      <c r="B18" s="14" t="s">
        <v>16</v>
      </c>
      <c r="C18" s="14">
        <f>COUNTIF('Données patients'!$B$17:$AE$36,Résultats!B18)</f>
        <v>0</v>
      </c>
      <c r="D18" s="15">
        <f t="shared" si="0"/>
        <v>0</v>
      </c>
      <c r="F18" s="16" t="s">
        <v>129</v>
      </c>
      <c r="G18" s="14">
        <f>COUNTIF('Données patients'!$B$17:$AE$36,Résultats!F18)</f>
        <v>0</v>
      </c>
      <c r="H18" s="15">
        <f t="shared" si="3"/>
        <v>0</v>
      </c>
      <c r="J18" s="14" t="s">
        <v>233</v>
      </c>
      <c r="K18" s="14">
        <f>'Données patients'!$C$38</f>
        <v>0</v>
      </c>
      <c r="L18" s="14">
        <f>'Données patients'!$C$39</f>
        <v>0</v>
      </c>
      <c r="M18" s="14">
        <f>'Données patients'!$C$40</f>
        <v>0</v>
      </c>
    </row>
    <row r="19" spans="2:13" x14ac:dyDescent="0.25">
      <c r="B19" s="14" t="s">
        <v>17</v>
      </c>
      <c r="C19" s="14">
        <f>COUNTIF('Données patients'!$B$17:$AE$36,Résultats!B19)</f>
        <v>0</v>
      </c>
      <c r="D19" s="15">
        <f t="shared" si="0"/>
        <v>0</v>
      </c>
      <c r="F19" s="16" t="s">
        <v>548</v>
      </c>
      <c r="G19" s="14">
        <f>COUNTIF('Données patients'!$B$17:$AE$36,Résultats!F19)</f>
        <v>0</v>
      </c>
      <c r="H19" s="15">
        <f t="shared" si="3"/>
        <v>0</v>
      </c>
      <c r="J19" s="14" t="s">
        <v>234</v>
      </c>
      <c r="K19" s="14">
        <f>'Données patients'!$D$38</f>
        <v>0</v>
      </c>
      <c r="L19" s="14">
        <f>'Données patients'!$D$39</f>
        <v>0</v>
      </c>
      <c r="M19" s="14">
        <f>'Données patients'!$D$40</f>
        <v>0</v>
      </c>
    </row>
    <row r="20" spans="2:13" x14ac:dyDescent="0.25">
      <c r="B20" s="14" t="s">
        <v>127</v>
      </c>
      <c r="C20" s="14">
        <f>COUNTIF('Données patients'!$B$17:$AE$36,Résultats!B20)</f>
        <v>0</v>
      </c>
      <c r="D20" s="15">
        <f t="shared" si="0"/>
        <v>0</v>
      </c>
      <c r="F20" s="16" t="s">
        <v>31</v>
      </c>
      <c r="G20" s="14">
        <f>COUNTIF('Données patients'!$B$17:$AE$36,Résultats!F20)</f>
        <v>0</v>
      </c>
      <c r="H20" s="15">
        <f t="shared" si="3"/>
        <v>0</v>
      </c>
      <c r="J20" s="14" t="s">
        <v>235</v>
      </c>
      <c r="K20" s="14">
        <f>'Données patients'!$E$38</f>
        <v>0</v>
      </c>
      <c r="L20" s="14">
        <f>'Données patients'!$E$39</f>
        <v>0</v>
      </c>
      <c r="M20" s="14">
        <f>'Données patients'!$E$40</f>
        <v>0</v>
      </c>
    </row>
    <row r="21" spans="2:13" x14ac:dyDescent="0.25">
      <c r="B21" s="14" t="s">
        <v>405</v>
      </c>
      <c r="C21" s="14">
        <f>COUNTIF('Données patients'!$B$17:$AE$36,Résultats!B21)</f>
        <v>0</v>
      </c>
      <c r="D21" s="15">
        <f t="shared" ref="D21:D22" si="4">C21/30</f>
        <v>0</v>
      </c>
      <c r="F21" s="16" t="s">
        <v>96</v>
      </c>
      <c r="G21" s="14">
        <f>COUNTIF('Données patients'!$B$17:$AE$36,Résultats!F21)</f>
        <v>0</v>
      </c>
      <c r="H21" s="15">
        <f t="shared" si="3"/>
        <v>0</v>
      </c>
      <c r="J21" s="14" t="s">
        <v>236</v>
      </c>
      <c r="K21" s="14">
        <f>'Données patients'!$F$38</f>
        <v>0</v>
      </c>
      <c r="L21" s="14">
        <f>'Données patients'!$F$39</f>
        <v>0</v>
      </c>
      <c r="M21" s="14">
        <f>'Données patients'!$F$40</f>
        <v>0</v>
      </c>
    </row>
    <row r="22" spans="2:13" x14ac:dyDescent="0.25">
      <c r="B22" s="14" t="s">
        <v>408</v>
      </c>
      <c r="C22" s="14">
        <f>COUNTIF('Données patients'!$B$17:$AE$36,Résultats!B22)</f>
        <v>0</v>
      </c>
      <c r="D22" s="15">
        <f t="shared" si="4"/>
        <v>0</v>
      </c>
      <c r="F22" s="16" t="s">
        <v>97</v>
      </c>
      <c r="G22" s="14">
        <f>COUNTIF('Données patients'!$B$17:$AE$36,Résultats!F22)</f>
        <v>0</v>
      </c>
      <c r="H22" s="15">
        <f t="shared" si="3"/>
        <v>0</v>
      </c>
      <c r="J22" s="14" t="s">
        <v>237</v>
      </c>
      <c r="K22" s="14">
        <f>'Données patients'!$G$38</f>
        <v>0</v>
      </c>
      <c r="L22" s="14">
        <f>'Données patients'!$G$39</f>
        <v>0</v>
      </c>
      <c r="M22" s="14">
        <f>'Données patients'!$G$40</f>
        <v>0</v>
      </c>
    </row>
    <row r="23" spans="2:13" x14ac:dyDescent="0.25">
      <c r="B23" s="14" t="s">
        <v>128</v>
      </c>
      <c r="C23" s="14">
        <f>COUNTIF('Données patients'!$B$17:$AE$36,Résultats!B23)</f>
        <v>0</v>
      </c>
      <c r="D23" s="15">
        <f t="shared" si="0"/>
        <v>0</v>
      </c>
      <c r="F23" s="16" t="s">
        <v>38</v>
      </c>
      <c r="G23" s="14">
        <f>COUNTIF('Données patients'!$B$17:$AE$36,Résultats!F23)</f>
        <v>0</v>
      </c>
      <c r="H23" s="15">
        <f t="shared" si="3"/>
        <v>0</v>
      </c>
      <c r="J23" s="14" t="s">
        <v>238</v>
      </c>
      <c r="K23" s="14">
        <f>'Données patients'!$H$38</f>
        <v>0</v>
      </c>
      <c r="L23" s="14">
        <f>'Données patients'!$H$39</f>
        <v>0</v>
      </c>
      <c r="M23" s="14">
        <f>'Données patients'!$H$40</f>
        <v>0</v>
      </c>
    </row>
    <row r="24" spans="2:13" x14ac:dyDescent="0.25">
      <c r="B24" s="14" t="s">
        <v>412</v>
      </c>
      <c r="C24" s="14">
        <f>COUNTIF('Données patients'!$B$17:$AE$36,Résultats!B24)</f>
        <v>0</v>
      </c>
      <c r="D24" s="15">
        <f t="shared" ref="D24" si="5">C24/30</f>
        <v>0</v>
      </c>
      <c r="F24" s="16" t="s">
        <v>42</v>
      </c>
      <c r="G24" s="14">
        <f>COUNTIF('Données patients'!$B$17:$AE$36,Résultats!F24)</f>
        <v>0</v>
      </c>
      <c r="H24" s="15">
        <f t="shared" si="3"/>
        <v>0</v>
      </c>
      <c r="J24" s="14" t="s">
        <v>239</v>
      </c>
      <c r="K24" s="14">
        <f>'Données patients'!$I$38</f>
        <v>0</v>
      </c>
      <c r="L24" s="14">
        <f>'Données patients'!$I$39</f>
        <v>0</v>
      </c>
      <c r="M24" s="14">
        <f>'Données patients'!$I$40</f>
        <v>0</v>
      </c>
    </row>
    <row r="25" spans="2:13" x14ac:dyDescent="0.25">
      <c r="B25" s="14" t="s">
        <v>415</v>
      </c>
      <c r="C25" s="14">
        <f>COUNTIF('Données patients'!$B$17:$AE$36,Résultats!B25)</f>
        <v>0</v>
      </c>
      <c r="D25" s="15">
        <f t="shared" ref="D25" si="6">C25/30</f>
        <v>0</v>
      </c>
      <c r="F25" s="16" t="s">
        <v>43</v>
      </c>
      <c r="G25" s="14">
        <f>COUNTIF('Données patients'!$B$17:$AE$36,Résultats!F25)</f>
        <v>0</v>
      </c>
      <c r="H25" s="15">
        <f t="shared" si="3"/>
        <v>0</v>
      </c>
      <c r="J25" s="14" t="s">
        <v>240</v>
      </c>
      <c r="K25" s="14">
        <f>'Données patients'!$J$38</f>
        <v>0</v>
      </c>
      <c r="L25" s="14">
        <f>'Données patients'!$J$39</f>
        <v>0</v>
      </c>
      <c r="M25" s="14">
        <f>'Données patients'!$J$40</f>
        <v>0</v>
      </c>
    </row>
    <row r="26" spans="2:13" x14ac:dyDescent="0.25">
      <c r="B26" s="14" t="s">
        <v>21</v>
      </c>
      <c r="C26" s="14">
        <f>COUNTIF('Données patients'!$B$17:$AE$36,Résultats!B26)</f>
        <v>0</v>
      </c>
      <c r="D26" s="15">
        <f t="shared" si="0"/>
        <v>0</v>
      </c>
      <c r="F26" s="16" t="s">
        <v>132</v>
      </c>
      <c r="G26" s="14">
        <f>COUNTIF('Données patients'!$B$17:$AE$36,Résultats!F26)</f>
        <v>0</v>
      </c>
      <c r="H26" s="15">
        <f t="shared" si="3"/>
        <v>0</v>
      </c>
      <c r="J26" s="14" t="s">
        <v>241</v>
      </c>
      <c r="K26" s="14">
        <f>'Données patients'!$K$38</f>
        <v>0</v>
      </c>
      <c r="L26" s="14">
        <f>'Données patients'!$K$39</f>
        <v>0</v>
      </c>
      <c r="M26" s="14">
        <f>'Données patients'!$K$40</f>
        <v>0</v>
      </c>
    </row>
    <row r="27" spans="2:13" x14ac:dyDescent="0.25">
      <c r="B27" s="14" t="s">
        <v>23</v>
      </c>
      <c r="C27" s="14">
        <f>COUNTIF('Données patients'!$B$17:$AE$36,Résultats!B27)</f>
        <v>0</v>
      </c>
      <c r="D27" s="15">
        <f t="shared" ref="D27:D68" si="7">C27/30</f>
        <v>0</v>
      </c>
      <c r="F27" s="16" t="s">
        <v>44</v>
      </c>
      <c r="G27" s="14">
        <f>COUNTIF('Données patients'!$B$17:$AE$36,Résultats!F27)</f>
        <v>0</v>
      </c>
      <c r="H27" s="15">
        <f t="shared" si="3"/>
        <v>0</v>
      </c>
      <c r="J27" s="14" t="s">
        <v>242</v>
      </c>
      <c r="K27" s="14">
        <f>'Données patients'!$L$38</f>
        <v>0</v>
      </c>
      <c r="L27" s="14">
        <f>'Données patients'!$L$39</f>
        <v>0</v>
      </c>
      <c r="M27" s="14">
        <f>'Données patients'!$L$40</f>
        <v>0</v>
      </c>
    </row>
    <row r="28" spans="2:13" x14ac:dyDescent="0.25">
      <c r="B28" s="14" t="s">
        <v>25</v>
      </c>
      <c r="C28" s="14">
        <f>COUNTIF('Données patients'!$B$17:$AE$36,Résultats!B28)</f>
        <v>0</v>
      </c>
      <c r="D28" s="15">
        <f t="shared" si="7"/>
        <v>0</v>
      </c>
      <c r="F28" s="16" t="s">
        <v>45</v>
      </c>
      <c r="G28" s="14">
        <f>COUNTIF('Données patients'!$B$17:$AE$36,Résultats!F28)</f>
        <v>0</v>
      </c>
      <c r="H28" s="15">
        <f t="shared" si="3"/>
        <v>0</v>
      </c>
      <c r="J28" s="14" t="s">
        <v>243</v>
      </c>
      <c r="K28" s="14">
        <f>'Données patients'!$M$38</f>
        <v>0</v>
      </c>
      <c r="L28" s="14">
        <f>'Données patients'!$M$39</f>
        <v>0</v>
      </c>
      <c r="M28" s="14">
        <f>'Données patients'!$M$40</f>
        <v>0</v>
      </c>
    </row>
    <row r="29" spans="2:13" x14ac:dyDescent="0.25">
      <c r="B29" s="14" t="s">
        <v>129</v>
      </c>
      <c r="C29" s="14">
        <f>COUNTIF('Données patients'!$B$17:$AE$36,Résultats!B29)</f>
        <v>0</v>
      </c>
      <c r="D29" s="15">
        <f t="shared" si="7"/>
        <v>0</v>
      </c>
      <c r="F29" s="16" t="s">
        <v>48</v>
      </c>
      <c r="G29" s="14">
        <f>COUNTIF('Données patients'!$B$17:$AE$36,Résultats!F29)</f>
        <v>0</v>
      </c>
      <c r="H29" s="15">
        <f t="shared" si="3"/>
        <v>0</v>
      </c>
      <c r="J29" s="14" t="s">
        <v>244</v>
      </c>
      <c r="K29" s="14">
        <f>'Données patients'!$N$38</f>
        <v>0</v>
      </c>
      <c r="L29" s="14">
        <f>'Données patients'!$N$39</f>
        <v>0</v>
      </c>
      <c r="M29" s="14">
        <f>'Données patients'!$N$40</f>
        <v>0</v>
      </c>
    </row>
    <row r="30" spans="2:13" x14ac:dyDescent="0.25">
      <c r="B30" s="14" t="s">
        <v>28</v>
      </c>
      <c r="C30" s="14">
        <f>COUNTIF('Données patients'!$B$17:$AE$36,Résultats!B30)</f>
        <v>0</v>
      </c>
      <c r="D30" s="15">
        <f t="shared" si="7"/>
        <v>0</v>
      </c>
      <c r="F30" s="16" t="s">
        <v>49</v>
      </c>
      <c r="G30" s="14">
        <f>COUNTIF('Données patients'!$B$17:$AE$36,Résultats!F30)</f>
        <v>0</v>
      </c>
      <c r="H30" s="15">
        <f t="shared" si="3"/>
        <v>0</v>
      </c>
      <c r="J30" s="14" t="s">
        <v>245</v>
      </c>
      <c r="K30" s="14">
        <f>'Données patients'!$O$38</f>
        <v>0</v>
      </c>
      <c r="L30" s="14">
        <f>'Données patients'!$O$39</f>
        <v>0</v>
      </c>
      <c r="M30" s="14">
        <f>'Données patients'!$O$40</f>
        <v>0</v>
      </c>
    </row>
    <row r="31" spans="2:13" x14ac:dyDescent="0.25">
      <c r="B31" s="14" t="s">
        <v>29</v>
      </c>
      <c r="C31" s="14">
        <f>COUNTIF('Données patients'!$B$17:$AE$36,Résultats!B31)</f>
        <v>0</v>
      </c>
      <c r="D31" s="15">
        <f t="shared" si="7"/>
        <v>0</v>
      </c>
      <c r="F31" s="16" t="s">
        <v>98</v>
      </c>
      <c r="G31" s="14">
        <f>COUNTIF('Données patients'!$B$17:$AE$36,Résultats!F31)</f>
        <v>0</v>
      </c>
      <c r="H31" s="15">
        <f t="shared" si="3"/>
        <v>0</v>
      </c>
      <c r="J31" s="14" t="s">
        <v>246</v>
      </c>
      <c r="K31" s="14">
        <f>'Données patients'!$P$38</f>
        <v>0</v>
      </c>
      <c r="L31" s="14">
        <f>'Données patients'!$P$39</f>
        <v>0</v>
      </c>
      <c r="M31" s="14">
        <f>'Données patients'!$P$40</f>
        <v>0</v>
      </c>
    </row>
    <row r="32" spans="2:13" x14ac:dyDescent="0.25">
      <c r="B32" s="14" t="s">
        <v>420</v>
      </c>
      <c r="C32" s="14">
        <f>COUNTIF('Données patients'!$B$17:$AE$36,Résultats!B32)</f>
        <v>0</v>
      </c>
      <c r="D32" s="15">
        <f t="shared" si="7"/>
        <v>0</v>
      </c>
      <c r="F32" s="16" t="s">
        <v>50</v>
      </c>
      <c r="G32" s="14">
        <f>COUNTIF('Données patients'!$B$17:$AE$36,Résultats!F32)</f>
        <v>0</v>
      </c>
      <c r="H32" s="15">
        <f t="shared" si="3"/>
        <v>0</v>
      </c>
      <c r="J32" s="14" t="s">
        <v>247</v>
      </c>
      <c r="K32" s="14">
        <f>'Données patients'!$Q$38</f>
        <v>0</v>
      </c>
      <c r="L32" s="14">
        <f>'Données patients'!$Q$39</f>
        <v>0</v>
      </c>
      <c r="M32" s="14">
        <f>'Données patients'!$Q$40</f>
        <v>0</v>
      </c>
    </row>
    <row r="33" spans="2:13" x14ac:dyDescent="0.25">
      <c r="B33" s="14" t="s">
        <v>130</v>
      </c>
      <c r="C33" s="14">
        <f>COUNTIF('Données patients'!$B$17:$AE$36,Résultats!B33)</f>
        <v>0</v>
      </c>
      <c r="D33" s="15">
        <f t="shared" si="7"/>
        <v>0</v>
      </c>
      <c r="F33" s="16" t="s">
        <v>99</v>
      </c>
      <c r="G33" s="14">
        <f>COUNTIF('Données patients'!$B$17:$AE$36,Résultats!F33)</f>
        <v>0</v>
      </c>
      <c r="H33" s="15">
        <f t="shared" si="3"/>
        <v>0</v>
      </c>
      <c r="J33" s="14" t="s">
        <v>248</v>
      </c>
      <c r="K33" s="14">
        <f>'Données patients'!$R$38</f>
        <v>0</v>
      </c>
      <c r="L33" s="14">
        <f>'Données patients'!$R$39</f>
        <v>0</v>
      </c>
      <c r="M33" s="14">
        <f>'Données patients'!$R$40</f>
        <v>0</v>
      </c>
    </row>
    <row r="34" spans="2:13" x14ac:dyDescent="0.25">
      <c r="B34" s="14" t="s">
        <v>131</v>
      </c>
      <c r="C34" s="14">
        <f>COUNTIF('Données patients'!$B$17:$AE$36,Résultats!B34)</f>
        <v>0</v>
      </c>
      <c r="D34" s="15">
        <f t="shared" si="7"/>
        <v>0</v>
      </c>
      <c r="F34" s="16" t="s">
        <v>51</v>
      </c>
      <c r="G34" s="14">
        <f>COUNTIF('Données patients'!$B$17:$AE$36,Résultats!F34)</f>
        <v>0</v>
      </c>
      <c r="H34" s="15">
        <f t="shared" si="3"/>
        <v>0</v>
      </c>
      <c r="J34" s="14" t="s">
        <v>249</v>
      </c>
      <c r="K34" s="14">
        <f>'Données patients'!$S$38</f>
        <v>0</v>
      </c>
      <c r="L34" s="14">
        <f>'Données patients'!$S$39</f>
        <v>0</v>
      </c>
      <c r="M34" s="14">
        <f>'Données patients'!$S$40</f>
        <v>0</v>
      </c>
    </row>
    <row r="35" spans="2:13" x14ac:dyDescent="0.25">
      <c r="B35" s="14" t="s">
        <v>31</v>
      </c>
      <c r="C35" s="14">
        <f>COUNTIF('Données patients'!$B$17:$AE$36,Résultats!B35)</f>
        <v>0</v>
      </c>
      <c r="D35" s="15">
        <f t="shared" si="7"/>
        <v>0</v>
      </c>
      <c r="F35" s="16" t="s">
        <v>100</v>
      </c>
      <c r="G35" s="14">
        <f>COUNTIF('Données patients'!$B$17:$AE$36,Résultats!F35)</f>
        <v>0</v>
      </c>
      <c r="H35" s="15">
        <f t="shared" si="3"/>
        <v>0</v>
      </c>
      <c r="J35" s="14" t="s">
        <v>250</v>
      </c>
      <c r="K35" s="14">
        <f>'Données patients'!$T$38</f>
        <v>0</v>
      </c>
      <c r="L35" s="14">
        <f>'Données patients'!$T$39</f>
        <v>0</v>
      </c>
      <c r="M35" s="14">
        <f>'Données patients'!$T$40</f>
        <v>0</v>
      </c>
    </row>
    <row r="36" spans="2:13" x14ac:dyDescent="0.25">
      <c r="B36" s="14" t="s">
        <v>96</v>
      </c>
      <c r="C36" s="14">
        <f>COUNTIF('Données patients'!$B$17:$AE$36,Résultats!B36)</f>
        <v>0</v>
      </c>
      <c r="D36" s="15">
        <f t="shared" si="7"/>
        <v>0</v>
      </c>
      <c r="F36" s="16" t="s">
        <v>74</v>
      </c>
      <c r="G36" s="14">
        <f>COUNTIF('Données patients'!$B$17:$AE$36,Résultats!F36)</f>
        <v>0</v>
      </c>
      <c r="H36" s="15">
        <f t="shared" si="3"/>
        <v>0</v>
      </c>
      <c r="J36" s="14" t="s">
        <v>251</v>
      </c>
      <c r="K36" s="14">
        <f>'Données patients'!$U$38</f>
        <v>0</v>
      </c>
      <c r="L36" s="14">
        <f>'Données patients'!$U$39</f>
        <v>0</v>
      </c>
      <c r="M36" s="14">
        <f>'Données patients'!$U$40</f>
        <v>0</v>
      </c>
    </row>
    <row r="37" spans="2:13" x14ac:dyDescent="0.25">
      <c r="B37" s="14" t="s">
        <v>35</v>
      </c>
      <c r="C37" s="14">
        <f>COUNTIF('Données patients'!$B$17:$AE$36,Résultats!B37)</f>
        <v>0</v>
      </c>
      <c r="D37" s="15">
        <f t="shared" si="7"/>
        <v>0</v>
      </c>
      <c r="F37" s="16" t="s">
        <v>78</v>
      </c>
      <c r="G37" s="14">
        <f>COUNTIF('Données patients'!$B$17:$AE$36,Résultats!F37)</f>
        <v>0</v>
      </c>
      <c r="H37" s="15">
        <f t="shared" si="3"/>
        <v>0</v>
      </c>
      <c r="J37" s="14" t="s">
        <v>252</v>
      </c>
      <c r="K37" s="14">
        <f>'Données patients'!$V$38</f>
        <v>0</v>
      </c>
      <c r="L37" s="14">
        <f>'Données patients'!$V$39</f>
        <v>0</v>
      </c>
      <c r="M37" s="14">
        <f>'Données patients'!$V$40</f>
        <v>0</v>
      </c>
    </row>
    <row r="38" spans="2:13" x14ac:dyDescent="0.25">
      <c r="B38" s="14" t="s">
        <v>97</v>
      </c>
      <c r="C38" s="14">
        <f>COUNTIF('Données patients'!$B$17:$AE$36,Résultats!B38)</f>
        <v>0</v>
      </c>
      <c r="D38" s="15">
        <f t="shared" si="7"/>
        <v>0</v>
      </c>
      <c r="F38" s="16" t="s">
        <v>101</v>
      </c>
      <c r="G38" s="14">
        <f>COUNTIF('Données patients'!$B$17:$AE$36,Résultats!F38)</f>
        <v>0</v>
      </c>
      <c r="H38" s="15">
        <f t="shared" si="3"/>
        <v>0</v>
      </c>
      <c r="J38" s="14" t="s">
        <v>253</v>
      </c>
      <c r="K38" s="14">
        <f>'Données patients'!$W$38</f>
        <v>0</v>
      </c>
      <c r="L38" s="14">
        <f>'Données patients'!$W$39</f>
        <v>0</v>
      </c>
      <c r="M38" s="14">
        <f>'Données patients'!$W$40</f>
        <v>0</v>
      </c>
    </row>
    <row r="39" spans="2:13" x14ac:dyDescent="0.25">
      <c r="B39" s="14" t="s">
        <v>36</v>
      </c>
      <c r="C39" s="14">
        <f>COUNTIF('Données patients'!$B$17:$AE$36,Résultats!B39)</f>
        <v>0</v>
      </c>
      <c r="D39" s="15">
        <f t="shared" si="7"/>
        <v>0</v>
      </c>
      <c r="F39" s="16" t="s">
        <v>102</v>
      </c>
      <c r="G39" s="14">
        <f>COUNTIF('Données patients'!$B$17:$AE$36,Résultats!F39)</f>
        <v>0</v>
      </c>
      <c r="H39" s="15">
        <f t="shared" si="3"/>
        <v>0</v>
      </c>
      <c r="J39" s="14" t="s">
        <v>254</v>
      </c>
      <c r="K39" s="14">
        <f>'Données patients'!$X$38</f>
        <v>0</v>
      </c>
      <c r="L39" s="14">
        <f>'Données patients'!$X$39</f>
        <v>0</v>
      </c>
      <c r="M39" s="14">
        <f>'Données patients'!$X$40</f>
        <v>0</v>
      </c>
    </row>
    <row r="40" spans="2:13" x14ac:dyDescent="0.25">
      <c r="B40" s="14" t="s">
        <v>427</v>
      </c>
      <c r="C40" s="14">
        <f>COUNTIF('Données patients'!$B$17:$AE$36,Résultats!B40)</f>
        <v>0</v>
      </c>
      <c r="D40" s="15">
        <f t="shared" si="7"/>
        <v>0</v>
      </c>
      <c r="F40" s="16" t="s">
        <v>83</v>
      </c>
      <c r="G40" s="14">
        <f>COUNTIF('Données patients'!$B$17:$AE$36,Résultats!F40)</f>
        <v>0</v>
      </c>
      <c r="H40" s="15">
        <f t="shared" si="3"/>
        <v>0</v>
      </c>
      <c r="J40" s="14" t="s">
        <v>255</v>
      </c>
      <c r="K40" s="14">
        <f>'Données patients'!$Y$38</f>
        <v>0</v>
      </c>
      <c r="L40" s="14">
        <f>'Données patients'!$Y$39</f>
        <v>0</v>
      </c>
      <c r="M40" s="14">
        <f>'Données patients'!$Y$40</f>
        <v>0</v>
      </c>
    </row>
    <row r="41" spans="2:13" x14ac:dyDescent="0.25">
      <c r="B41" s="14" t="s">
        <v>37</v>
      </c>
      <c r="C41" s="14">
        <f>COUNTIF('Données patients'!$B$17:$AE$36,Résultats!B41)</f>
        <v>0</v>
      </c>
      <c r="D41" s="15">
        <f t="shared" si="7"/>
        <v>0</v>
      </c>
      <c r="F41" s="16" t="s">
        <v>85</v>
      </c>
      <c r="G41" s="14">
        <f>COUNTIF('Données patients'!$B$17:$AE$36,Résultats!F41)</f>
        <v>0</v>
      </c>
      <c r="H41" s="15">
        <f t="shared" si="3"/>
        <v>0</v>
      </c>
      <c r="J41" s="14" t="s">
        <v>256</v>
      </c>
      <c r="K41" s="14">
        <f>'Données patients'!$Z$38</f>
        <v>0</v>
      </c>
      <c r="L41" s="14">
        <f>'Données patients'!$Z$39</f>
        <v>0</v>
      </c>
      <c r="M41" s="14">
        <f>'Données patients'!$Z$40</f>
        <v>0</v>
      </c>
    </row>
    <row r="42" spans="2:13" x14ac:dyDescent="0.25">
      <c r="B42" s="14" t="s">
        <v>38</v>
      </c>
      <c r="C42" s="14">
        <f>COUNTIF('Données patients'!$B$17:$AE$36,Résultats!B42)</f>
        <v>0</v>
      </c>
      <c r="D42" s="15">
        <f t="shared" si="7"/>
        <v>0</v>
      </c>
      <c r="F42" s="16" t="s">
        <v>87</v>
      </c>
      <c r="G42" s="14">
        <f>COUNTIF('Données patients'!$B$17:$AE$36,Résultats!F42)</f>
        <v>0</v>
      </c>
      <c r="H42" s="15">
        <f t="shared" si="3"/>
        <v>0</v>
      </c>
      <c r="J42" s="14" t="s">
        <v>257</v>
      </c>
      <c r="K42" s="14">
        <f>'Données patients'!$AA$38</f>
        <v>0</v>
      </c>
      <c r="L42" s="14">
        <f>'Données patients'!$AA$39</f>
        <v>0</v>
      </c>
      <c r="M42" s="14">
        <f>'Données patients'!$AA$40</f>
        <v>0</v>
      </c>
    </row>
    <row r="43" spans="2:13" x14ac:dyDescent="0.25">
      <c r="B43" s="14" t="s">
        <v>40</v>
      </c>
      <c r="C43" s="14">
        <f>COUNTIF('Données patients'!$B$17:$AE$36,Résultats!B43)</f>
        <v>0</v>
      </c>
      <c r="D43" s="15">
        <f t="shared" si="7"/>
        <v>0</v>
      </c>
      <c r="F43" s="16" t="s">
        <v>91</v>
      </c>
      <c r="G43" s="14">
        <f>COUNTIF('Données patients'!$B$17:$AE$36,Résultats!F43)</f>
        <v>0</v>
      </c>
      <c r="H43" s="15">
        <f t="shared" si="3"/>
        <v>0</v>
      </c>
      <c r="J43" s="14" t="s">
        <v>258</v>
      </c>
      <c r="K43" s="14">
        <f>'Données patients'!$AB$38</f>
        <v>0</v>
      </c>
      <c r="L43" s="14">
        <f>'Données patients'!$AB$39</f>
        <v>0</v>
      </c>
      <c r="M43" s="14">
        <f>'Données patients'!$AB$40</f>
        <v>0</v>
      </c>
    </row>
    <row r="44" spans="2:13" x14ac:dyDescent="0.25">
      <c r="B44" s="14" t="s">
        <v>42</v>
      </c>
      <c r="C44" s="14">
        <f>COUNTIF('Données patients'!$B$17:$AE$36,Résultats!B44)</f>
        <v>0</v>
      </c>
      <c r="D44" s="15">
        <f t="shared" si="7"/>
        <v>0</v>
      </c>
      <c r="F44" s="16" t="s">
        <v>93</v>
      </c>
      <c r="G44" s="14">
        <f>COUNTIF('Données patients'!$B$17:$AE$36,Résultats!F44)</f>
        <v>0</v>
      </c>
      <c r="H44" s="15">
        <f t="shared" si="3"/>
        <v>0</v>
      </c>
      <c r="J44" s="14" t="s">
        <v>259</v>
      </c>
      <c r="K44" s="14">
        <f>'Données patients'!$AC$38</f>
        <v>0</v>
      </c>
      <c r="L44" s="14">
        <f>'Données patients'!$AC$39</f>
        <v>0</v>
      </c>
      <c r="M44" s="14">
        <f>'Données patients'!$AC$40</f>
        <v>0</v>
      </c>
    </row>
    <row r="45" spans="2:13" x14ac:dyDescent="0.25">
      <c r="B45" s="14" t="s">
        <v>43</v>
      </c>
      <c r="C45" s="14">
        <f>COUNTIF('Données patients'!$B$17:$AE$36,Résultats!B45)</f>
        <v>0</v>
      </c>
      <c r="D45" s="15">
        <f t="shared" si="7"/>
        <v>0</v>
      </c>
      <c r="F45" s="16" t="s">
        <v>103</v>
      </c>
      <c r="G45" s="14">
        <f>COUNTIF('Données patients'!$B$17:$AE$36,Résultats!F45)</f>
        <v>0</v>
      </c>
      <c r="H45" s="15">
        <f t="shared" ref="H45:H68" si="8">G45/30</f>
        <v>0</v>
      </c>
      <c r="J45" s="14" t="s">
        <v>260</v>
      </c>
      <c r="K45" s="14">
        <f>'Données patients'!$AD$38</f>
        <v>0</v>
      </c>
      <c r="L45" s="14">
        <f>'Données patients'!$AD$39</f>
        <v>0</v>
      </c>
      <c r="M45" s="14">
        <f>'Données patients'!$AD$40</f>
        <v>0</v>
      </c>
    </row>
    <row r="46" spans="2:13" x14ac:dyDescent="0.25">
      <c r="B46" s="14" t="s">
        <v>132</v>
      </c>
      <c r="C46" s="14">
        <f>COUNTIF('Données patients'!$B$17:$AE$36,Résultats!B46)</f>
        <v>0</v>
      </c>
      <c r="D46" s="15">
        <f t="shared" si="7"/>
        <v>0</v>
      </c>
      <c r="F46" s="16" t="s">
        <v>104</v>
      </c>
      <c r="G46" s="14">
        <f>COUNTIF('Données patients'!$B$17:$AE$36,Résultats!F46)</f>
        <v>0</v>
      </c>
      <c r="H46" s="15">
        <f t="shared" si="8"/>
        <v>0</v>
      </c>
      <c r="J46" s="14" t="s">
        <v>261</v>
      </c>
      <c r="K46" s="14">
        <f>'Données patients'!$AE$38</f>
        <v>0</v>
      </c>
      <c r="L46" s="14">
        <f>'Données patients'!$AE$39</f>
        <v>0</v>
      </c>
      <c r="M46" s="14">
        <f>'Données patients'!$AE$40</f>
        <v>0</v>
      </c>
    </row>
    <row r="47" spans="2:13" x14ac:dyDescent="0.25">
      <c r="B47" s="14" t="s">
        <v>44</v>
      </c>
      <c r="C47" s="14">
        <f>COUNTIF('Données patients'!$B$17:$AE$36,Résultats!B47)</f>
        <v>0</v>
      </c>
      <c r="D47" s="15">
        <f t="shared" si="7"/>
        <v>0</v>
      </c>
      <c r="F47" s="16" t="s">
        <v>150</v>
      </c>
      <c r="G47" s="14">
        <f>COUNTIF('Données patients'!$B$17:$AE$36,Résultats!F47)</f>
        <v>0</v>
      </c>
      <c r="H47" s="15">
        <f t="shared" si="8"/>
        <v>0</v>
      </c>
      <c r="J47" s="14"/>
      <c r="K47" s="14"/>
      <c r="L47" s="14"/>
      <c r="M47" s="14"/>
    </row>
    <row r="48" spans="2:13" x14ac:dyDescent="0.25">
      <c r="B48" s="14" t="s">
        <v>213</v>
      </c>
      <c r="C48" s="14">
        <f>COUNTIF('Données patients'!$B$17:$AE$36,Résultats!B48)</f>
        <v>0</v>
      </c>
      <c r="D48" s="15">
        <f t="shared" si="7"/>
        <v>0</v>
      </c>
      <c r="F48" s="16" t="s">
        <v>105</v>
      </c>
      <c r="G48" s="14">
        <f>COUNTIF('Données patients'!$B$17:$AE$36,Résultats!F48)</f>
        <v>0</v>
      </c>
      <c r="H48" s="15">
        <f t="shared" si="8"/>
        <v>0</v>
      </c>
      <c r="J48" s="18" t="s">
        <v>293</v>
      </c>
      <c r="K48" s="19">
        <f>AVERAGE(K17:K46)</f>
        <v>0</v>
      </c>
      <c r="L48" s="19">
        <f>AVERAGE(L17:L46)</f>
        <v>0</v>
      </c>
      <c r="M48" s="19">
        <f>AVERAGE(M17:M46)</f>
        <v>0</v>
      </c>
    </row>
    <row r="49" spans="2:8" x14ac:dyDescent="0.25">
      <c r="B49" s="14" t="s">
        <v>432</v>
      </c>
      <c r="C49" s="14">
        <f>COUNTIF('Données patients'!$B$17:$AE$36,Résultats!B49)</f>
        <v>0</v>
      </c>
      <c r="D49" s="15">
        <f t="shared" si="7"/>
        <v>0</v>
      </c>
      <c r="F49" s="16" t="s">
        <v>106</v>
      </c>
      <c r="G49" s="14">
        <f>COUNTIF('Données patients'!$B$17:$AE$36,Résultats!F49)</f>
        <v>0</v>
      </c>
      <c r="H49" s="15">
        <f t="shared" si="8"/>
        <v>0</v>
      </c>
    </row>
    <row r="50" spans="2:8" x14ac:dyDescent="0.25">
      <c r="B50" s="14" t="s">
        <v>45</v>
      </c>
      <c r="C50" s="14">
        <f>COUNTIF('Données patients'!$B$17:$AE$36,Résultats!B50)</f>
        <v>0</v>
      </c>
      <c r="D50" s="15">
        <f t="shared" si="7"/>
        <v>0</v>
      </c>
      <c r="F50" s="16" t="s">
        <v>107</v>
      </c>
      <c r="G50" s="14">
        <f>COUNTIF('Données patients'!$B$17:$AE$36,Résultats!F50)</f>
        <v>0</v>
      </c>
      <c r="H50" s="15">
        <f t="shared" si="8"/>
        <v>0</v>
      </c>
    </row>
    <row r="51" spans="2:8" x14ac:dyDescent="0.25">
      <c r="B51" s="14" t="s">
        <v>46</v>
      </c>
      <c r="C51" s="14">
        <f>COUNTIF('Données patients'!$B$17:$AE$36,Résultats!B51)</f>
        <v>0</v>
      </c>
      <c r="D51" s="15">
        <f t="shared" si="7"/>
        <v>0</v>
      </c>
      <c r="F51" s="16" t="s">
        <v>108</v>
      </c>
      <c r="G51" s="14">
        <f>COUNTIF('Données patients'!$B$17:$AE$36,Résultats!F51)</f>
        <v>0</v>
      </c>
      <c r="H51" s="15">
        <f t="shared" si="8"/>
        <v>0</v>
      </c>
    </row>
    <row r="52" spans="2:8" x14ac:dyDescent="0.25">
      <c r="B52" s="14" t="s">
        <v>47</v>
      </c>
      <c r="C52" s="14">
        <f>COUNTIF('Données patients'!$B$17:$AE$36,Résultats!B52)</f>
        <v>0</v>
      </c>
      <c r="D52" s="15">
        <f t="shared" si="7"/>
        <v>0</v>
      </c>
      <c r="F52" s="16" t="s">
        <v>109</v>
      </c>
      <c r="G52" s="14">
        <f>COUNTIF('Données patients'!$B$17:$AE$36,Résultats!F52)</f>
        <v>0</v>
      </c>
      <c r="H52" s="15">
        <f t="shared" si="8"/>
        <v>0</v>
      </c>
    </row>
    <row r="53" spans="2:8" x14ac:dyDescent="0.25">
      <c r="B53" s="14" t="s">
        <v>133</v>
      </c>
      <c r="C53" s="14">
        <f>COUNTIF('Données patients'!$B$17:$AE$36,Résultats!B53)</f>
        <v>0</v>
      </c>
      <c r="D53" s="15">
        <f t="shared" si="7"/>
        <v>0</v>
      </c>
      <c r="F53" s="16" t="s">
        <v>110</v>
      </c>
      <c r="G53" s="14">
        <f>COUNTIF('Données patients'!$B$17:$AE$36,Résultats!F53)</f>
        <v>0</v>
      </c>
      <c r="H53" s="15">
        <f t="shared" si="8"/>
        <v>0</v>
      </c>
    </row>
    <row r="54" spans="2:8" x14ac:dyDescent="0.25">
      <c r="B54" s="14" t="s">
        <v>552</v>
      </c>
      <c r="C54" s="14">
        <f>COUNTIF('Données patients'!$B$17:$AE$36,Résultats!B54)</f>
        <v>0</v>
      </c>
      <c r="D54" s="15">
        <f t="shared" si="7"/>
        <v>0</v>
      </c>
      <c r="F54" s="16" t="s">
        <v>140</v>
      </c>
      <c r="G54" s="14">
        <f>COUNTIF('Données patients'!$B$17:$AE$36,Résultats!F54)</f>
        <v>0</v>
      </c>
      <c r="H54" s="15">
        <f t="shared" si="8"/>
        <v>0</v>
      </c>
    </row>
    <row r="55" spans="2:8" x14ac:dyDescent="0.25">
      <c r="B55" s="14" t="s">
        <v>48</v>
      </c>
      <c r="C55" s="14">
        <f>COUNTIF('Données patients'!$B$17:$AE$36,Résultats!B55)</f>
        <v>0</v>
      </c>
      <c r="D55" s="15">
        <f t="shared" si="7"/>
        <v>0</v>
      </c>
      <c r="F55" s="16" t="s">
        <v>113</v>
      </c>
      <c r="G55" s="14">
        <f>COUNTIF('Données patients'!$B$17:$AE$36,Résultats!F55)</f>
        <v>0</v>
      </c>
      <c r="H55" s="15">
        <f t="shared" si="8"/>
        <v>0</v>
      </c>
    </row>
    <row r="56" spans="2:8" x14ac:dyDescent="0.25">
      <c r="B56" s="14" t="s">
        <v>49</v>
      </c>
      <c r="C56" s="14">
        <f>COUNTIF('Données patients'!$B$17:$AE$36,Résultats!B56)</f>
        <v>0</v>
      </c>
      <c r="D56" s="15">
        <f t="shared" si="7"/>
        <v>0</v>
      </c>
      <c r="F56" s="16" t="s">
        <v>111</v>
      </c>
      <c r="G56" s="14">
        <f>COUNTIF('Données patients'!$B$17:$AE$36,Résultats!F56)</f>
        <v>0</v>
      </c>
      <c r="H56" s="15">
        <f t="shared" si="8"/>
        <v>0</v>
      </c>
    </row>
    <row r="57" spans="2:8" x14ac:dyDescent="0.25">
      <c r="B57" s="14" t="s">
        <v>138</v>
      </c>
      <c r="C57" s="14">
        <f>COUNTIF('Données patients'!$B$17:$AE$36,Résultats!B57)</f>
        <v>0</v>
      </c>
      <c r="D57" s="15">
        <f t="shared" si="7"/>
        <v>0</v>
      </c>
      <c r="F57" s="16" t="s">
        <v>228</v>
      </c>
      <c r="G57" s="14">
        <f>COUNTIF('Données patients'!$B$17:$AE$36,Résultats!F57)</f>
        <v>0</v>
      </c>
      <c r="H57" s="15">
        <f t="shared" si="8"/>
        <v>0</v>
      </c>
    </row>
    <row r="58" spans="2:8" x14ac:dyDescent="0.25">
      <c r="B58" s="14" t="s">
        <v>98</v>
      </c>
      <c r="C58" s="14">
        <f>COUNTIF('Données patients'!$B$17:$AE$36,Résultats!B58)</f>
        <v>0</v>
      </c>
      <c r="D58" s="15">
        <f t="shared" si="7"/>
        <v>0</v>
      </c>
      <c r="F58" s="16" t="s">
        <v>114</v>
      </c>
      <c r="G58" s="14">
        <f>COUNTIF('Données patients'!$B$17:$AE$36,Résultats!F58)</f>
        <v>0</v>
      </c>
      <c r="H58" s="15">
        <f t="shared" si="8"/>
        <v>0</v>
      </c>
    </row>
    <row r="59" spans="2:8" x14ac:dyDescent="0.25">
      <c r="B59" s="14" t="s">
        <v>50</v>
      </c>
      <c r="C59" s="14">
        <f>COUNTIF('Données patients'!$B$17:$AE$36,Résultats!B59)</f>
        <v>0</v>
      </c>
      <c r="D59" s="15">
        <f t="shared" si="7"/>
        <v>0</v>
      </c>
      <c r="F59" s="16" t="s">
        <v>115</v>
      </c>
      <c r="G59" s="14">
        <f>COUNTIF('Données patients'!$B$17:$AE$36,Résultats!F59)</f>
        <v>0</v>
      </c>
      <c r="H59" s="15">
        <f t="shared" si="8"/>
        <v>0</v>
      </c>
    </row>
    <row r="60" spans="2:8" x14ac:dyDescent="0.25">
      <c r="B60" s="14" t="s">
        <v>99</v>
      </c>
      <c r="C60" s="14">
        <f>COUNTIF('Données patients'!$B$17:$AE$36,Résultats!B60)</f>
        <v>0</v>
      </c>
      <c r="D60" s="15">
        <f t="shared" si="7"/>
        <v>0</v>
      </c>
      <c r="F60" s="16" t="s">
        <v>116</v>
      </c>
      <c r="G60" s="14">
        <f>COUNTIF('Données patients'!$B$17:$AE$36,Résultats!F60)</f>
        <v>0</v>
      </c>
      <c r="H60" s="15">
        <f t="shared" si="8"/>
        <v>0</v>
      </c>
    </row>
    <row r="61" spans="2:8" x14ac:dyDescent="0.25">
      <c r="B61" s="14" t="s">
        <v>51</v>
      </c>
      <c r="C61" s="14">
        <f>COUNTIF('Données patients'!$B$17:$AE$36,Résultats!B61)</f>
        <v>0</v>
      </c>
      <c r="D61" s="15">
        <f t="shared" si="7"/>
        <v>0</v>
      </c>
      <c r="F61" s="16" t="s">
        <v>117</v>
      </c>
      <c r="G61" s="14">
        <f>COUNTIF('Données patients'!$B$17:$AE$36,Résultats!F61)</f>
        <v>0</v>
      </c>
      <c r="H61" s="15">
        <f t="shared" si="8"/>
        <v>0</v>
      </c>
    </row>
    <row r="62" spans="2:8" x14ac:dyDescent="0.25">
      <c r="B62" s="14" t="s">
        <v>52</v>
      </c>
      <c r="C62" s="14">
        <f>COUNTIF('Données patients'!$B$17:$AE$36,Résultats!B62)</f>
        <v>0</v>
      </c>
      <c r="D62" s="15">
        <f t="shared" si="7"/>
        <v>0</v>
      </c>
      <c r="F62" s="16" t="s">
        <v>118</v>
      </c>
      <c r="G62" s="14">
        <f>COUNTIF('Données patients'!$B$17:$AE$36,Résultats!F62)</f>
        <v>0</v>
      </c>
      <c r="H62" s="15">
        <f t="shared" si="8"/>
        <v>0</v>
      </c>
    </row>
    <row r="63" spans="2:8" x14ac:dyDescent="0.25">
      <c r="B63" s="14" t="s">
        <v>134</v>
      </c>
      <c r="C63" s="14">
        <f>COUNTIF('Données patients'!$B$17:$AE$36,Résultats!B63)</f>
        <v>0</v>
      </c>
      <c r="D63" s="15">
        <f t="shared" si="7"/>
        <v>0</v>
      </c>
      <c r="F63" s="16" t="s">
        <v>119</v>
      </c>
      <c r="G63" s="14">
        <f>COUNTIF('Données patients'!$B$17:$AE$36,Résultats!F63)</f>
        <v>0</v>
      </c>
      <c r="H63" s="15">
        <f t="shared" si="8"/>
        <v>0</v>
      </c>
    </row>
    <row r="64" spans="2:8" x14ac:dyDescent="0.25">
      <c r="B64" s="14" t="s">
        <v>100</v>
      </c>
      <c r="C64" s="14">
        <f>COUNTIF('Données patients'!$B$17:$AE$36,Résultats!B64)</f>
        <v>0</v>
      </c>
      <c r="D64" s="15">
        <f t="shared" si="7"/>
        <v>0</v>
      </c>
      <c r="F64" s="16" t="s">
        <v>189</v>
      </c>
      <c r="G64" s="14">
        <f>COUNTIF('Données patients'!$B$17:$AE$36,Résultats!F64)</f>
        <v>0</v>
      </c>
      <c r="H64" s="15">
        <f t="shared" si="8"/>
        <v>0</v>
      </c>
    </row>
    <row r="65" spans="2:8" x14ac:dyDescent="0.25">
      <c r="B65" s="14" t="s">
        <v>53</v>
      </c>
      <c r="C65" s="14">
        <f>COUNTIF('Données patients'!$B$17:$AE$36,Résultats!B65)</f>
        <v>0</v>
      </c>
      <c r="D65" s="15">
        <f t="shared" si="7"/>
        <v>0</v>
      </c>
      <c r="F65" s="16" t="s">
        <v>120</v>
      </c>
      <c r="G65" s="14">
        <f>COUNTIF('Données patients'!$B$17:$AE$36,Résultats!F65)</f>
        <v>0</v>
      </c>
      <c r="H65" s="15">
        <f t="shared" si="8"/>
        <v>0</v>
      </c>
    </row>
    <row r="66" spans="2:8" x14ac:dyDescent="0.25">
      <c r="B66" s="14" t="s">
        <v>54</v>
      </c>
      <c r="C66" s="14">
        <f>COUNTIF('Données patients'!$B$17:$AE$36,Résultats!B66)</f>
        <v>0</v>
      </c>
      <c r="D66" s="15">
        <f t="shared" si="7"/>
        <v>0</v>
      </c>
      <c r="F66" s="16" t="s">
        <v>191</v>
      </c>
      <c r="G66" s="14">
        <f>COUNTIF('Données patients'!$B$17:$AE$36,Résultats!F66)</f>
        <v>0</v>
      </c>
      <c r="H66" s="15">
        <f t="shared" si="8"/>
        <v>0</v>
      </c>
    </row>
    <row r="67" spans="2:8" x14ac:dyDescent="0.25">
      <c r="B67" s="14" t="s">
        <v>55</v>
      </c>
      <c r="C67" s="14">
        <f>COUNTIF('Données patients'!$B$17:$AE$36,Résultats!B67)</f>
        <v>0</v>
      </c>
      <c r="D67" s="15">
        <f t="shared" si="7"/>
        <v>0</v>
      </c>
      <c r="F67" s="16" t="s">
        <v>121</v>
      </c>
      <c r="G67" s="14">
        <f>COUNTIF('Données patients'!$B$17:$AE$36,Résultats!F67)</f>
        <v>0</v>
      </c>
      <c r="H67" s="15">
        <f t="shared" si="8"/>
        <v>0</v>
      </c>
    </row>
    <row r="68" spans="2:8" x14ac:dyDescent="0.25">
      <c r="B68" s="14" t="s">
        <v>442</v>
      </c>
      <c r="C68" s="14">
        <f>COUNTIF('Données patients'!$B$17:$AE$36,Résultats!B68)</f>
        <v>0</v>
      </c>
      <c r="D68" s="15">
        <f t="shared" si="7"/>
        <v>0</v>
      </c>
      <c r="F68" s="16" t="s">
        <v>122</v>
      </c>
      <c r="G68" s="14">
        <f>COUNTIF('Données patients'!$B$17:$AE$36,Résultats!F68)</f>
        <v>0</v>
      </c>
      <c r="H68" s="15">
        <f t="shared" si="8"/>
        <v>0</v>
      </c>
    </row>
    <row r="69" spans="2:8" x14ac:dyDescent="0.25">
      <c r="B69" s="14" t="s">
        <v>445</v>
      </c>
      <c r="C69" s="14">
        <f>COUNTIF('Données patients'!$B$17:$AE$36,Résultats!B69)</f>
        <v>0</v>
      </c>
      <c r="D69" s="15">
        <f t="shared" ref="D69:D72" si="9">C69/30</f>
        <v>0</v>
      </c>
    </row>
    <row r="70" spans="2:8" x14ac:dyDescent="0.25">
      <c r="B70" s="14" t="s">
        <v>447</v>
      </c>
      <c r="C70" s="14">
        <f>COUNTIF('Données patients'!$B$17:$AE$36,Résultats!B70)</f>
        <v>0</v>
      </c>
      <c r="D70" s="15">
        <f t="shared" si="9"/>
        <v>0</v>
      </c>
    </row>
    <row r="71" spans="2:8" x14ac:dyDescent="0.25">
      <c r="B71" s="14" t="s">
        <v>449</v>
      </c>
      <c r="C71" s="14">
        <f>COUNTIF('Données patients'!$B$17:$AE$36,Résultats!B71)</f>
        <v>0</v>
      </c>
      <c r="D71" s="15">
        <f t="shared" si="9"/>
        <v>0</v>
      </c>
    </row>
    <row r="72" spans="2:8" x14ac:dyDescent="0.25">
      <c r="B72" s="14" t="s">
        <v>56</v>
      </c>
      <c r="C72" s="14">
        <f>COUNTIF('Données patients'!$B$17:$AE$36,Résultats!B72)</f>
        <v>0</v>
      </c>
      <c r="D72" s="15">
        <f t="shared" si="9"/>
        <v>0</v>
      </c>
    </row>
    <row r="73" spans="2:8" x14ac:dyDescent="0.25">
      <c r="B73" s="14" t="s">
        <v>74</v>
      </c>
      <c r="C73" s="14">
        <f>COUNTIF('Données patients'!$B$17:$AE$36,Résultats!B73)</f>
        <v>0</v>
      </c>
      <c r="D73" s="15">
        <f t="shared" ref="D73:D83" si="10">C73/30</f>
        <v>0</v>
      </c>
    </row>
    <row r="74" spans="2:8" x14ac:dyDescent="0.25">
      <c r="B74" s="14" t="s">
        <v>453</v>
      </c>
      <c r="C74" s="14">
        <f>COUNTIF('Données patients'!$B$17:$AE$36,Résultats!B74)</f>
        <v>0</v>
      </c>
      <c r="D74" s="15">
        <f t="shared" si="10"/>
        <v>0</v>
      </c>
    </row>
    <row r="75" spans="2:8" x14ac:dyDescent="0.25">
      <c r="B75" s="14" t="s">
        <v>75</v>
      </c>
      <c r="C75" s="14">
        <f>COUNTIF('Données patients'!$B$17:$AE$36,Résultats!B75)</f>
        <v>0</v>
      </c>
      <c r="D75" s="15">
        <f t="shared" si="10"/>
        <v>0</v>
      </c>
    </row>
    <row r="76" spans="2:8" x14ac:dyDescent="0.25">
      <c r="B76" s="14" t="s">
        <v>225</v>
      </c>
      <c r="C76" s="14">
        <f>COUNTIF('Données patients'!$B$17:$AE$36,Résultats!B76)</f>
        <v>0</v>
      </c>
      <c r="D76" s="15">
        <f t="shared" si="10"/>
        <v>0</v>
      </c>
    </row>
    <row r="77" spans="2:8" x14ac:dyDescent="0.25">
      <c r="B77" s="14" t="s">
        <v>457</v>
      </c>
      <c r="C77" s="14">
        <f>COUNTIF('Données patients'!$B$17:$AE$36,Résultats!B77)</f>
        <v>0</v>
      </c>
      <c r="D77" s="15">
        <f t="shared" si="10"/>
        <v>0</v>
      </c>
    </row>
    <row r="78" spans="2:8" x14ac:dyDescent="0.25">
      <c r="B78" s="14" t="s">
        <v>78</v>
      </c>
      <c r="C78" s="14">
        <f>COUNTIF('Données patients'!$B$17:$AE$36,Résultats!B78)</f>
        <v>0</v>
      </c>
      <c r="D78" s="15">
        <f t="shared" si="10"/>
        <v>0</v>
      </c>
    </row>
    <row r="79" spans="2:8" x14ac:dyDescent="0.25">
      <c r="B79" s="14" t="s">
        <v>81</v>
      </c>
      <c r="C79" s="14">
        <f>COUNTIF('Données patients'!$B$17:$AE$36,Résultats!B79)</f>
        <v>0</v>
      </c>
      <c r="D79" s="15">
        <f t="shared" si="10"/>
        <v>0</v>
      </c>
    </row>
    <row r="80" spans="2:8" x14ac:dyDescent="0.25">
      <c r="B80" s="14" t="s">
        <v>616</v>
      </c>
      <c r="C80" s="14">
        <f>COUNTIF('Données patients'!$B$17:$AE$36,Résultats!B80)</f>
        <v>0</v>
      </c>
      <c r="D80" s="15">
        <f t="shared" si="10"/>
        <v>0</v>
      </c>
    </row>
    <row r="81" spans="2:4" x14ac:dyDescent="0.25">
      <c r="B81" s="14" t="s">
        <v>102</v>
      </c>
      <c r="C81" s="14">
        <f>COUNTIF('Données patients'!$B$17:$AE$36,Résultats!B81)</f>
        <v>0</v>
      </c>
      <c r="D81" s="15">
        <f t="shared" si="10"/>
        <v>0</v>
      </c>
    </row>
    <row r="82" spans="2:4" x14ac:dyDescent="0.25">
      <c r="B82" s="14" t="s">
        <v>83</v>
      </c>
      <c r="C82" s="14">
        <f>COUNTIF('Données patients'!$B$17:$AE$36,Résultats!B82)</f>
        <v>0</v>
      </c>
      <c r="D82" s="15">
        <f t="shared" si="10"/>
        <v>0</v>
      </c>
    </row>
    <row r="83" spans="2:4" x14ac:dyDescent="0.25">
      <c r="B83" s="14" t="s">
        <v>85</v>
      </c>
      <c r="C83" s="14">
        <f>COUNTIF('Données patients'!$B$17:$AE$36,Résultats!B83)</f>
        <v>0</v>
      </c>
      <c r="D83" s="15">
        <f t="shared" si="10"/>
        <v>0</v>
      </c>
    </row>
    <row r="84" spans="2:4" x14ac:dyDescent="0.25">
      <c r="B84" s="14" t="s">
        <v>87</v>
      </c>
      <c r="C84" s="14">
        <f>COUNTIF('Données patients'!$B$17:$AE$36,Résultats!B84)</f>
        <v>0</v>
      </c>
      <c r="D84" s="15">
        <f t="shared" ref="D84:D116" si="11">C84/30</f>
        <v>0</v>
      </c>
    </row>
    <row r="85" spans="2:4" x14ac:dyDescent="0.25">
      <c r="B85" s="14" t="s">
        <v>89</v>
      </c>
      <c r="C85" s="14">
        <f>COUNTIF('Données patients'!$B$17:$AE$36,Résultats!B85)</f>
        <v>0</v>
      </c>
      <c r="D85" s="15">
        <f t="shared" si="11"/>
        <v>0</v>
      </c>
    </row>
    <row r="86" spans="2:4" x14ac:dyDescent="0.25">
      <c r="B86" s="14" t="s">
        <v>555</v>
      </c>
      <c r="C86" s="14">
        <f>COUNTIF('Données patients'!$B$17:$AE$36,Résultats!B86)</f>
        <v>0</v>
      </c>
      <c r="D86" s="15">
        <f t="shared" ref="D86" si="12">C86/30</f>
        <v>0</v>
      </c>
    </row>
    <row r="87" spans="2:4" x14ac:dyDescent="0.25">
      <c r="B87" s="14" t="s">
        <v>91</v>
      </c>
      <c r="C87" s="14">
        <f>COUNTIF('Données patients'!$B$17:$AE$36,Résultats!B87)</f>
        <v>0</v>
      </c>
      <c r="D87" s="15">
        <f t="shared" si="11"/>
        <v>0</v>
      </c>
    </row>
    <row r="88" spans="2:4" x14ac:dyDescent="0.25">
      <c r="B88" s="14" t="s">
        <v>465</v>
      </c>
      <c r="C88" s="14">
        <f>COUNTIF('Données patients'!$B$17:$AE$36,Résultats!B88)</f>
        <v>0</v>
      </c>
      <c r="D88" s="15">
        <f t="shared" ref="D88" si="13">C88/30</f>
        <v>0</v>
      </c>
    </row>
    <row r="89" spans="2:4" x14ac:dyDescent="0.25">
      <c r="B89" s="14" t="s">
        <v>468</v>
      </c>
      <c r="C89" s="14">
        <f>COUNTIF('Données patients'!$B$17:$AE$36,Résultats!B89)</f>
        <v>0</v>
      </c>
      <c r="D89" s="15">
        <f t="shared" ref="D89" si="14">C89/30</f>
        <v>0</v>
      </c>
    </row>
    <row r="90" spans="2:4" x14ac:dyDescent="0.25">
      <c r="B90" s="14" t="s">
        <v>92</v>
      </c>
      <c r="C90" s="14">
        <f>COUNTIF('Données patients'!$B$17:$AE$36,Résultats!B90)</f>
        <v>0</v>
      </c>
      <c r="D90" s="15">
        <f t="shared" si="11"/>
        <v>0</v>
      </c>
    </row>
    <row r="91" spans="2:4" x14ac:dyDescent="0.25">
      <c r="B91" s="14" t="s">
        <v>93</v>
      </c>
      <c r="C91" s="14">
        <f>COUNTIF('Données patients'!$B$17:$AE$36,Résultats!B91)</f>
        <v>0</v>
      </c>
      <c r="D91" s="15">
        <f t="shared" si="11"/>
        <v>0</v>
      </c>
    </row>
    <row r="92" spans="2:4" x14ac:dyDescent="0.25">
      <c r="B92" s="14" t="s">
        <v>95</v>
      </c>
      <c r="C92" s="14">
        <f>COUNTIF('Données patients'!$B$17:$AE$36,Résultats!B92)</f>
        <v>0</v>
      </c>
      <c r="D92" s="15">
        <f t="shared" si="11"/>
        <v>0</v>
      </c>
    </row>
    <row r="93" spans="2:4" x14ac:dyDescent="0.25">
      <c r="B93" s="14" t="s">
        <v>103</v>
      </c>
      <c r="C93" s="14">
        <f>COUNTIF('Données patients'!$B$17:$AE$36,Résultats!B93)</f>
        <v>0</v>
      </c>
      <c r="D93" s="15">
        <f t="shared" si="11"/>
        <v>0</v>
      </c>
    </row>
    <row r="94" spans="2:4" x14ac:dyDescent="0.25">
      <c r="B94" s="14" t="s">
        <v>144</v>
      </c>
      <c r="C94" s="14">
        <f>COUNTIF('Données patients'!$B$17:$AE$36,Résultats!B94)</f>
        <v>0</v>
      </c>
      <c r="D94" s="15">
        <f t="shared" si="11"/>
        <v>0</v>
      </c>
    </row>
    <row r="95" spans="2:4" x14ac:dyDescent="0.25">
      <c r="B95" s="14" t="s">
        <v>145</v>
      </c>
      <c r="C95" s="14">
        <f>COUNTIF('Données patients'!$B$17:$AE$36,Résultats!B95)</f>
        <v>0</v>
      </c>
      <c r="D95" s="15">
        <f t="shared" si="11"/>
        <v>0</v>
      </c>
    </row>
    <row r="96" spans="2:4" x14ac:dyDescent="0.25">
      <c r="B96" s="14" t="s">
        <v>104</v>
      </c>
      <c r="C96" s="14">
        <f>COUNTIF('Données patients'!$B$17:$AE$36,Résultats!B96)</f>
        <v>0</v>
      </c>
      <c r="D96" s="15">
        <f t="shared" si="11"/>
        <v>0</v>
      </c>
    </row>
    <row r="97" spans="2:4" x14ac:dyDescent="0.25">
      <c r="B97" s="14" t="s">
        <v>148</v>
      </c>
      <c r="C97" s="14">
        <f>COUNTIF('Données patients'!$B$17:$AE$36,Résultats!B97)</f>
        <v>0</v>
      </c>
      <c r="D97" s="15">
        <f t="shared" si="11"/>
        <v>0</v>
      </c>
    </row>
    <row r="98" spans="2:4" x14ac:dyDescent="0.25">
      <c r="B98" s="14" t="s">
        <v>150</v>
      </c>
      <c r="C98" s="14">
        <f>COUNTIF('Données patients'!$B$17:$AE$36,Résultats!B98)</f>
        <v>0</v>
      </c>
      <c r="D98" s="15">
        <f t="shared" si="11"/>
        <v>0</v>
      </c>
    </row>
    <row r="99" spans="2:4" x14ac:dyDescent="0.25">
      <c r="B99" s="14" t="s">
        <v>151</v>
      </c>
      <c r="C99" s="14">
        <f>COUNTIF('Données patients'!$B$17:$AE$36,Résultats!B99)</f>
        <v>0</v>
      </c>
      <c r="D99" s="15">
        <f t="shared" si="11"/>
        <v>0</v>
      </c>
    </row>
    <row r="100" spans="2:4" x14ac:dyDescent="0.25">
      <c r="B100" s="14" t="s">
        <v>476</v>
      </c>
      <c r="C100" s="14">
        <f>COUNTIF('Données patients'!$B$17:$AE$36,Résultats!B100)</f>
        <v>0</v>
      </c>
      <c r="D100" s="15">
        <f t="shared" ref="D100" si="15">C100/30</f>
        <v>0</v>
      </c>
    </row>
    <row r="101" spans="2:4" x14ac:dyDescent="0.25">
      <c r="B101" s="14" t="s">
        <v>153</v>
      </c>
      <c r="C101" s="14">
        <f>COUNTIF('Données patients'!$B$17:$AE$36,Résultats!B101)</f>
        <v>0</v>
      </c>
      <c r="D101" s="15">
        <f t="shared" si="11"/>
        <v>0</v>
      </c>
    </row>
    <row r="102" spans="2:4" x14ac:dyDescent="0.25">
      <c r="B102" s="14" t="s">
        <v>155</v>
      </c>
      <c r="C102" s="14">
        <f>COUNTIF('Données patients'!$B$17:$AE$36,Résultats!B102)</f>
        <v>0</v>
      </c>
      <c r="D102" s="15">
        <f t="shared" si="11"/>
        <v>0</v>
      </c>
    </row>
    <row r="103" spans="2:4" x14ac:dyDescent="0.25">
      <c r="B103" s="14" t="s">
        <v>480</v>
      </c>
      <c r="C103" s="14">
        <f>COUNTIF('Données patients'!$B$17:$AE$36,Résultats!B103)</f>
        <v>0</v>
      </c>
      <c r="D103" s="15">
        <f t="shared" ref="D103" si="16">C103/30</f>
        <v>0</v>
      </c>
    </row>
    <row r="104" spans="2:4" x14ac:dyDescent="0.25">
      <c r="B104" s="14" t="s">
        <v>158</v>
      </c>
      <c r="C104" s="14">
        <f>COUNTIF('Données patients'!$B$17:$AE$36,Résultats!B104)</f>
        <v>0</v>
      </c>
      <c r="D104" s="15">
        <f t="shared" si="11"/>
        <v>0</v>
      </c>
    </row>
    <row r="105" spans="2:4" x14ac:dyDescent="0.25">
      <c r="B105" s="14" t="s">
        <v>224</v>
      </c>
      <c r="C105" s="14">
        <f>COUNTIF('Données patients'!$B$17:$AE$36,Résultats!B105)</f>
        <v>0</v>
      </c>
      <c r="D105" s="15">
        <f t="shared" si="11"/>
        <v>0</v>
      </c>
    </row>
    <row r="106" spans="2:4" x14ac:dyDescent="0.25">
      <c r="B106" s="14" t="s">
        <v>558</v>
      </c>
      <c r="C106" s="14">
        <f>COUNTIF('Données patients'!$B$17:$AE$36,Résultats!B106)</f>
        <v>0</v>
      </c>
      <c r="D106" s="15">
        <f t="shared" ref="D106" si="17">C106/30</f>
        <v>0</v>
      </c>
    </row>
    <row r="107" spans="2:4" x14ac:dyDescent="0.25">
      <c r="B107" s="14" t="s">
        <v>105</v>
      </c>
      <c r="C107" s="14">
        <f>COUNTIF('Données patients'!$B$17:$AE$36,Résultats!B107)</f>
        <v>0</v>
      </c>
      <c r="D107" s="15">
        <f t="shared" si="11"/>
        <v>0</v>
      </c>
    </row>
    <row r="108" spans="2:4" x14ac:dyDescent="0.25">
      <c r="B108" s="14" t="s">
        <v>159</v>
      </c>
      <c r="C108" s="14">
        <f>COUNTIF('Données patients'!$B$17:$AE$36,Résultats!B108)</f>
        <v>0</v>
      </c>
      <c r="D108" s="15">
        <f t="shared" si="11"/>
        <v>0</v>
      </c>
    </row>
    <row r="109" spans="2:4" x14ac:dyDescent="0.25">
      <c r="B109" s="14" t="s">
        <v>557</v>
      </c>
      <c r="C109" s="14">
        <f>COUNTIF('Données patients'!$B$17:$AE$36,Résultats!B109)</f>
        <v>0</v>
      </c>
      <c r="D109" s="15">
        <f t="shared" ref="D109" si="18">C109/30</f>
        <v>0</v>
      </c>
    </row>
    <row r="110" spans="2:4" x14ac:dyDescent="0.25">
      <c r="B110" s="14" t="s">
        <v>161</v>
      </c>
      <c r="C110" s="14">
        <f>COUNTIF('Données patients'!$B$17:$AE$36,Résultats!B110)</f>
        <v>0</v>
      </c>
      <c r="D110" s="15">
        <f t="shared" si="11"/>
        <v>0</v>
      </c>
    </row>
    <row r="111" spans="2:4" x14ac:dyDescent="0.25">
      <c r="B111" s="14" t="s">
        <v>106</v>
      </c>
      <c r="C111" s="14">
        <f>COUNTIF('Données patients'!$B$17:$AE$36,Résultats!B111)</f>
        <v>0</v>
      </c>
      <c r="D111" s="15">
        <f t="shared" si="11"/>
        <v>0</v>
      </c>
    </row>
    <row r="112" spans="2:4" x14ac:dyDescent="0.25">
      <c r="B112" s="14" t="s">
        <v>488</v>
      </c>
      <c r="C112" s="14">
        <f>COUNTIF('Données patients'!$B$17:$AE$36,Résultats!B112)</f>
        <v>0</v>
      </c>
      <c r="D112" s="15">
        <f t="shared" ref="D112" si="19">C112/30</f>
        <v>0</v>
      </c>
    </row>
    <row r="113" spans="2:8" x14ac:dyDescent="0.25">
      <c r="B113" s="14" t="s">
        <v>489</v>
      </c>
      <c r="C113" s="14">
        <f>COUNTIF('Données patients'!$B$17:$AE$36,Résultats!B113)</f>
        <v>0</v>
      </c>
      <c r="D113" s="15">
        <f t="shared" ref="D113:D115" si="20">C113/30</f>
        <v>0</v>
      </c>
    </row>
    <row r="114" spans="2:8" x14ac:dyDescent="0.25">
      <c r="B114" s="14" t="s">
        <v>492</v>
      </c>
      <c r="C114" s="14">
        <f>COUNTIF('Données patients'!$B$17:$AE$36,Résultats!B114)</f>
        <v>0</v>
      </c>
      <c r="D114" s="15">
        <f t="shared" si="20"/>
        <v>0</v>
      </c>
    </row>
    <row r="115" spans="2:8" x14ac:dyDescent="0.25">
      <c r="B115" s="14" t="s">
        <v>494</v>
      </c>
      <c r="C115" s="14">
        <f>COUNTIF('Données patients'!$B$17:$AE$36,Résultats!B115)</f>
        <v>0</v>
      </c>
      <c r="D115" s="15">
        <f t="shared" si="20"/>
        <v>0</v>
      </c>
    </row>
    <row r="116" spans="2:8" x14ac:dyDescent="0.25">
      <c r="B116" s="14" t="s">
        <v>107</v>
      </c>
      <c r="C116" s="14">
        <f>COUNTIF('Données patients'!$B$17:$AE$36,Résultats!B116)</f>
        <v>0</v>
      </c>
      <c r="D116" s="15">
        <f t="shared" si="11"/>
        <v>0</v>
      </c>
    </row>
    <row r="117" spans="2:8" x14ac:dyDescent="0.25">
      <c r="B117" s="14" t="s">
        <v>108</v>
      </c>
      <c r="C117" s="14">
        <f>COUNTIF('Données patients'!$B$17:$AE$36,Résultats!B117)</f>
        <v>0</v>
      </c>
      <c r="D117" s="15">
        <f t="shared" ref="D117:D125" si="21">C117/30</f>
        <v>0</v>
      </c>
    </row>
    <row r="118" spans="2:8" x14ac:dyDescent="0.25">
      <c r="B118" s="14" t="s">
        <v>123</v>
      </c>
      <c r="C118" s="14">
        <f>COUNTIF('Données patients'!$B$17:$AE$36,Résultats!B118)</f>
        <v>0</v>
      </c>
      <c r="D118" s="15">
        <f t="shared" si="21"/>
        <v>0</v>
      </c>
    </row>
    <row r="119" spans="2:8" x14ac:dyDescent="0.25">
      <c r="B119" s="14" t="s">
        <v>109</v>
      </c>
      <c r="C119" s="14">
        <f>COUNTIF('Données patients'!$B$17:$AE$36,Résultats!B119)</f>
        <v>0</v>
      </c>
      <c r="D119" s="15">
        <f t="shared" si="21"/>
        <v>0</v>
      </c>
    </row>
    <row r="120" spans="2:8" x14ac:dyDescent="0.25">
      <c r="B120" s="14" t="s">
        <v>110</v>
      </c>
      <c r="C120" s="14">
        <f>COUNTIF('Données patients'!$B$17:$AE$36,Résultats!B120)</f>
        <v>0</v>
      </c>
      <c r="D120" s="15">
        <f t="shared" si="21"/>
        <v>0</v>
      </c>
    </row>
    <row r="121" spans="2:8" x14ac:dyDescent="0.25">
      <c r="B121" s="14" t="s">
        <v>166</v>
      </c>
      <c r="C121" s="14">
        <f>COUNTIF('Données patients'!$B$17:$AE$36,Résultats!B121)</f>
        <v>0</v>
      </c>
      <c r="D121" s="15">
        <f t="shared" si="21"/>
        <v>0</v>
      </c>
    </row>
    <row r="122" spans="2:8" x14ac:dyDescent="0.25">
      <c r="B122" s="14" t="s">
        <v>500</v>
      </c>
      <c r="C122" s="14">
        <f>COUNTIF('Données patients'!$B$17:$AE$36,Résultats!B122)</f>
        <v>0</v>
      </c>
      <c r="D122" s="15">
        <f t="shared" si="21"/>
        <v>0</v>
      </c>
    </row>
    <row r="123" spans="2:8" x14ac:dyDescent="0.25">
      <c r="B123" s="14" t="s">
        <v>140</v>
      </c>
      <c r="C123" s="14">
        <f>COUNTIF('Données patients'!$B$17:$AE$36,Résultats!B123)</f>
        <v>0</v>
      </c>
      <c r="D123" s="15">
        <f t="shared" si="21"/>
        <v>0</v>
      </c>
    </row>
    <row r="124" spans="2:8" x14ac:dyDescent="0.25">
      <c r="B124" s="14" t="s">
        <v>503</v>
      </c>
      <c r="C124" s="14">
        <f>COUNTIF('Données patients'!$B$17:$AE$36,Résultats!B124)</f>
        <v>0</v>
      </c>
      <c r="D124" s="15">
        <f t="shared" si="21"/>
        <v>0</v>
      </c>
    </row>
    <row r="125" spans="2:8" x14ac:dyDescent="0.25">
      <c r="B125" s="14" t="s">
        <v>167</v>
      </c>
      <c r="C125" s="14">
        <f>COUNTIF('Données patients'!$B$17:$AE$36,Résultats!B125)</f>
        <v>0</v>
      </c>
      <c r="D125" s="15">
        <f t="shared" si="21"/>
        <v>0</v>
      </c>
    </row>
    <row r="126" spans="2:8" x14ac:dyDescent="0.25">
      <c r="B126" s="14" t="s">
        <v>506</v>
      </c>
      <c r="C126" s="14">
        <f>COUNTIF('Données patients'!$B$17:$AE$36,Résultats!B126)</f>
        <v>0</v>
      </c>
      <c r="D126" s="15">
        <f t="shared" ref="D126:D127" si="22">C126/30</f>
        <v>0</v>
      </c>
      <c r="F126" s="81"/>
      <c r="G126" s="17"/>
      <c r="H126" s="80"/>
    </row>
    <row r="127" spans="2:8" x14ac:dyDescent="0.25">
      <c r="B127" s="14" t="s">
        <v>509</v>
      </c>
      <c r="C127" s="14">
        <f>COUNTIF('Données patients'!$B$17:$AE$36,Résultats!B127)</f>
        <v>0</v>
      </c>
      <c r="D127" s="15">
        <f t="shared" si="22"/>
        <v>0</v>
      </c>
      <c r="F127" s="81"/>
      <c r="G127" s="17"/>
      <c r="H127" s="80"/>
    </row>
    <row r="128" spans="2:8" x14ac:dyDescent="0.25">
      <c r="B128" s="14" t="s">
        <v>113</v>
      </c>
      <c r="C128" s="14">
        <f>COUNTIF('Données patients'!$B$17:$AE$36,Résultats!B128)</f>
        <v>0</v>
      </c>
      <c r="D128" s="15">
        <f t="shared" ref="D128:D143" si="23">C128/30</f>
        <v>0</v>
      </c>
      <c r="F128" s="13"/>
    </row>
    <row r="129" spans="2:4" x14ac:dyDescent="0.25">
      <c r="B129" s="14" t="s">
        <v>169</v>
      </c>
      <c r="C129" s="14">
        <f>COUNTIF('Données patients'!$B$17:$AE$36,Résultats!B129)</f>
        <v>0</v>
      </c>
      <c r="D129" s="15">
        <f t="shared" si="23"/>
        <v>0</v>
      </c>
    </row>
    <row r="130" spans="2:4" x14ac:dyDescent="0.25">
      <c r="B130" s="14" t="s">
        <v>171</v>
      </c>
      <c r="C130" s="14">
        <f>COUNTIF('Données patients'!$B$17:$AE$36,Résultats!B130)</f>
        <v>0</v>
      </c>
      <c r="D130" s="15">
        <f t="shared" si="23"/>
        <v>0</v>
      </c>
    </row>
    <row r="131" spans="2:4" x14ac:dyDescent="0.25">
      <c r="B131" s="14" t="s">
        <v>173</v>
      </c>
      <c r="C131" s="14">
        <f>COUNTIF('Données patients'!$B$17:$AE$36,Résultats!B131)</f>
        <v>0</v>
      </c>
      <c r="D131" s="15">
        <f t="shared" si="23"/>
        <v>0</v>
      </c>
    </row>
    <row r="132" spans="2:4" x14ac:dyDescent="0.25">
      <c r="B132" s="14" t="s">
        <v>112</v>
      </c>
      <c r="C132" s="14">
        <f>COUNTIF('Données patients'!$B$17:$AE$36,Résultats!B132)</f>
        <v>0</v>
      </c>
      <c r="D132" s="15">
        <f t="shared" si="23"/>
        <v>0</v>
      </c>
    </row>
    <row r="133" spans="2:4" x14ac:dyDescent="0.25">
      <c r="B133" s="14" t="s">
        <v>111</v>
      </c>
      <c r="C133" s="14">
        <f>COUNTIF('Données patients'!$B$17:$AE$36,Résultats!B133)</f>
        <v>0</v>
      </c>
      <c r="D133" s="15">
        <f t="shared" si="23"/>
        <v>0</v>
      </c>
    </row>
    <row r="134" spans="2:4" x14ac:dyDescent="0.25">
      <c r="B134" s="14" t="s">
        <v>174</v>
      </c>
      <c r="C134" s="14">
        <f>COUNTIF('Données patients'!$B$17:$AE$36,Résultats!B134)</f>
        <v>0</v>
      </c>
      <c r="D134" s="15">
        <f t="shared" si="23"/>
        <v>0</v>
      </c>
    </row>
    <row r="135" spans="2:4" x14ac:dyDescent="0.25">
      <c r="B135" s="14" t="s">
        <v>228</v>
      </c>
      <c r="C135" s="14">
        <f>COUNTIF('Données patients'!$B$17:$AE$36,Résultats!B135)</f>
        <v>0</v>
      </c>
      <c r="D135" s="15">
        <f t="shared" si="23"/>
        <v>0</v>
      </c>
    </row>
    <row r="136" spans="2:4" x14ac:dyDescent="0.25">
      <c r="B136" s="14" t="s">
        <v>176</v>
      </c>
      <c r="C136" s="14">
        <f>COUNTIF('Données patients'!$B$17:$AE$36,Résultats!B136)</f>
        <v>0</v>
      </c>
      <c r="D136" s="15">
        <f t="shared" si="23"/>
        <v>0</v>
      </c>
    </row>
    <row r="137" spans="2:4" x14ac:dyDescent="0.25">
      <c r="B137" s="14" t="s">
        <v>114</v>
      </c>
      <c r="C137" s="14">
        <f>COUNTIF('Données patients'!$B$17:$AE$36,Résultats!B137)</f>
        <v>0</v>
      </c>
      <c r="D137" s="15">
        <f t="shared" si="23"/>
        <v>0</v>
      </c>
    </row>
    <row r="138" spans="2:4" x14ac:dyDescent="0.25">
      <c r="B138" s="14" t="s">
        <v>115</v>
      </c>
      <c r="C138" s="14">
        <f>COUNTIF('Données patients'!$B$17:$AE$36,Résultats!B138)</f>
        <v>0</v>
      </c>
      <c r="D138" s="15">
        <f t="shared" si="23"/>
        <v>0</v>
      </c>
    </row>
    <row r="139" spans="2:4" x14ac:dyDescent="0.25">
      <c r="B139" s="14" t="s">
        <v>116</v>
      </c>
      <c r="C139" s="14">
        <f>COUNTIF('Données patients'!$B$17:$AE$36,Résultats!B139)</f>
        <v>0</v>
      </c>
      <c r="D139" s="15">
        <f t="shared" si="23"/>
        <v>0</v>
      </c>
    </row>
    <row r="140" spans="2:4" x14ac:dyDescent="0.25">
      <c r="B140" s="14" t="s">
        <v>117</v>
      </c>
      <c r="C140" s="14">
        <f>COUNTIF('Données patients'!$B$17:$AE$36,Résultats!B140)</f>
        <v>0</v>
      </c>
      <c r="D140" s="15">
        <f t="shared" si="23"/>
        <v>0</v>
      </c>
    </row>
    <row r="141" spans="2:4" x14ac:dyDescent="0.25">
      <c r="B141" s="14" t="s">
        <v>183</v>
      </c>
      <c r="C141" s="14">
        <f>COUNTIF('Données patients'!$B$17:$AE$36,Résultats!B141)</f>
        <v>0</v>
      </c>
      <c r="D141" s="15">
        <f t="shared" si="23"/>
        <v>0</v>
      </c>
    </row>
    <row r="142" spans="2:4" x14ac:dyDescent="0.25">
      <c r="B142" s="14" t="s">
        <v>184</v>
      </c>
      <c r="C142" s="14">
        <f>COUNTIF('Données patients'!$B$17:$AE$36,Résultats!B142)</f>
        <v>0</v>
      </c>
      <c r="D142" s="15">
        <f t="shared" si="23"/>
        <v>0</v>
      </c>
    </row>
    <row r="143" spans="2:4" x14ac:dyDescent="0.25">
      <c r="B143" s="14" t="s">
        <v>136</v>
      </c>
      <c r="C143" s="14">
        <f>COUNTIF('Données patients'!$B$17:$AE$36,Résultats!B143)</f>
        <v>0</v>
      </c>
      <c r="D143" s="15">
        <f t="shared" si="23"/>
        <v>0</v>
      </c>
    </row>
    <row r="144" spans="2:4" x14ac:dyDescent="0.25">
      <c r="B144" s="14" t="s">
        <v>519</v>
      </c>
      <c r="C144" s="14">
        <f>COUNTIF('Données patients'!$B$17:$AE$36,Résultats!B144)</f>
        <v>0</v>
      </c>
      <c r="D144" s="15">
        <f t="shared" ref="D144:D145" si="24">C144/30</f>
        <v>0</v>
      </c>
    </row>
    <row r="145" spans="2:4" x14ac:dyDescent="0.25">
      <c r="B145" s="14" t="s">
        <v>521</v>
      </c>
      <c r="C145" s="14">
        <f>COUNTIF('Données patients'!$B$17:$AE$36,Résultats!B145)</f>
        <v>0</v>
      </c>
      <c r="D145" s="15">
        <f t="shared" si="24"/>
        <v>0</v>
      </c>
    </row>
    <row r="146" spans="2:4" x14ac:dyDescent="0.25">
      <c r="B146" s="14" t="s">
        <v>118</v>
      </c>
      <c r="C146" s="14">
        <f>COUNTIF('Données patients'!$B$17:$AE$36,Résultats!B146)</f>
        <v>0</v>
      </c>
      <c r="D146" s="15">
        <f t="shared" ref="D146:D162" si="25">C146/30</f>
        <v>0</v>
      </c>
    </row>
    <row r="147" spans="2:4" x14ac:dyDescent="0.25">
      <c r="B147" s="14" t="s">
        <v>187</v>
      </c>
      <c r="C147" s="14">
        <f>COUNTIF('Données patients'!$B$17:$AE$36,Résultats!B147)</f>
        <v>0</v>
      </c>
      <c r="D147" s="15">
        <f t="shared" si="25"/>
        <v>0</v>
      </c>
    </row>
    <row r="148" spans="2:4" x14ac:dyDescent="0.25">
      <c r="B148" s="14" t="s">
        <v>119</v>
      </c>
      <c r="C148" s="14">
        <f>COUNTIF('Données patients'!$B$17:$AE$36,Résultats!B148)</f>
        <v>0</v>
      </c>
      <c r="D148" s="15">
        <f t="shared" si="25"/>
        <v>0</v>
      </c>
    </row>
    <row r="149" spans="2:4" x14ac:dyDescent="0.25">
      <c r="B149" s="14" t="s">
        <v>135</v>
      </c>
      <c r="C149" s="14">
        <f>COUNTIF('Données patients'!$B$17:$AE$36,Résultats!B149)</f>
        <v>0</v>
      </c>
      <c r="D149" s="15">
        <f t="shared" si="25"/>
        <v>0</v>
      </c>
    </row>
    <row r="150" spans="2:4" x14ac:dyDescent="0.25">
      <c r="B150" s="14" t="s">
        <v>526</v>
      </c>
      <c r="C150" s="14">
        <f>COUNTIF('Données patients'!$B$17:$AE$36,Résultats!B150)</f>
        <v>0</v>
      </c>
      <c r="D150" s="15">
        <f t="shared" si="25"/>
        <v>0</v>
      </c>
    </row>
    <row r="151" spans="2:4" x14ac:dyDescent="0.25">
      <c r="B151" s="14" t="s">
        <v>189</v>
      </c>
      <c r="C151" s="14">
        <f>COUNTIF('Données patients'!$B$17:$AE$36,Résultats!B151)</f>
        <v>0</v>
      </c>
      <c r="D151" s="15">
        <f t="shared" si="25"/>
        <v>0</v>
      </c>
    </row>
    <row r="152" spans="2:4" x14ac:dyDescent="0.25">
      <c r="B152" s="14" t="s">
        <v>190</v>
      </c>
      <c r="C152" s="14">
        <f>COUNTIF('Données patients'!$B$17:$AE$36,Résultats!B152)</f>
        <v>0</v>
      </c>
      <c r="D152" s="15">
        <f t="shared" si="25"/>
        <v>0</v>
      </c>
    </row>
    <row r="153" spans="2:4" x14ac:dyDescent="0.25">
      <c r="B153" s="14" t="s">
        <v>120</v>
      </c>
      <c r="C153" s="14">
        <f>COUNTIF('Données patients'!$B$17:$AE$36,Résultats!B153)</f>
        <v>0</v>
      </c>
      <c r="D153" s="15">
        <f t="shared" si="25"/>
        <v>0</v>
      </c>
    </row>
    <row r="154" spans="2:4" x14ac:dyDescent="0.25">
      <c r="B154" s="14" t="s">
        <v>191</v>
      </c>
      <c r="C154" s="14">
        <f>COUNTIF('Données patients'!$B$17:$AE$36,Résultats!B154)</f>
        <v>0</v>
      </c>
      <c r="D154" s="15">
        <f t="shared" si="25"/>
        <v>0</v>
      </c>
    </row>
    <row r="155" spans="2:4" x14ac:dyDescent="0.25">
      <c r="B155" s="14" t="s">
        <v>121</v>
      </c>
      <c r="C155" s="14">
        <f>COUNTIF('Données patients'!$B$17:$AE$36,Résultats!B155)</f>
        <v>0</v>
      </c>
      <c r="D155" s="15">
        <f t="shared" si="25"/>
        <v>0</v>
      </c>
    </row>
    <row r="156" spans="2:4" x14ac:dyDescent="0.25">
      <c r="B156" s="14" t="s">
        <v>194</v>
      </c>
      <c r="C156" s="14">
        <f>COUNTIF('Données patients'!$B$17:$AE$36,Résultats!B156)</f>
        <v>0</v>
      </c>
      <c r="D156" s="15">
        <f t="shared" si="25"/>
        <v>0</v>
      </c>
    </row>
    <row r="157" spans="2:4" x14ac:dyDescent="0.25">
      <c r="B157" s="14" t="s">
        <v>195</v>
      </c>
      <c r="C157" s="14">
        <f>COUNTIF('Données patients'!$B$17:$AE$36,Résultats!B157)</f>
        <v>0</v>
      </c>
      <c r="D157" s="15">
        <f t="shared" si="25"/>
        <v>0</v>
      </c>
    </row>
    <row r="158" spans="2:4" x14ac:dyDescent="0.25">
      <c r="B158" s="14" t="s">
        <v>197</v>
      </c>
      <c r="C158" s="14">
        <f>COUNTIF('Données patients'!$B$17:$AE$36,Résultats!B158)</f>
        <v>0</v>
      </c>
      <c r="D158" s="15">
        <f t="shared" si="25"/>
        <v>0</v>
      </c>
    </row>
    <row r="159" spans="2:4" x14ac:dyDescent="0.25">
      <c r="B159" s="14" t="s">
        <v>533</v>
      </c>
      <c r="C159" s="14">
        <f>COUNTIF('Données patients'!$B$17:$AE$36,Résultats!B159)</f>
        <v>0</v>
      </c>
      <c r="D159" s="15">
        <f t="shared" si="25"/>
        <v>0</v>
      </c>
    </row>
    <row r="160" spans="2:4" x14ac:dyDescent="0.25">
      <c r="B160" s="14" t="s">
        <v>535</v>
      </c>
      <c r="C160" s="14">
        <f>COUNTIF('Données patients'!$B$17:$AE$36,Résultats!B160)</f>
        <v>0</v>
      </c>
      <c r="D160" s="15">
        <f t="shared" si="25"/>
        <v>0</v>
      </c>
    </row>
    <row r="161" spans="2:4" x14ac:dyDescent="0.25">
      <c r="B161" s="14" t="s">
        <v>198</v>
      </c>
      <c r="C161" s="14">
        <f>COUNTIF('Données patients'!$B$17:$AE$36,Résultats!B161)</f>
        <v>0</v>
      </c>
      <c r="D161" s="15">
        <f t="shared" si="25"/>
        <v>0</v>
      </c>
    </row>
    <row r="162" spans="2:4" x14ac:dyDescent="0.25">
      <c r="B162" s="14" t="s">
        <v>537</v>
      </c>
      <c r="C162" s="14">
        <f>COUNTIF('Données patients'!$B$17:$AE$36,Résultats!B162)</f>
        <v>0</v>
      </c>
      <c r="D162" s="15">
        <f t="shared" si="25"/>
        <v>0</v>
      </c>
    </row>
    <row r="163" spans="2:4" x14ac:dyDescent="0.25">
      <c r="B163" s="14" t="s">
        <v>122</v>
      </c>
      <c r="C163" s="14">
        <f>COUNTIF('Données patients'!$B$17:$AE$36,Résultats!B163)</f>
        <v>0</v>
      </c>
      <c r="D163" s="15">
        <f t="shared" ref="D163" si="26">C163/30</f>
        <v>0</v>
      </c>
    </row>
    <row r="164" spans="2:4" x14ac:dyDescent="0.25">
      <c r="B164" s="14" t="s">
        <v>539</v>
      </c>
      <c r="C164" s="14">
        <f>COUNTIF('Données patients'!$B$17:$AE$36,Résultats!B164)</f>
        <v>0</v>
      </c>
      <c r="D164" s="15">
        <f t="shared" ref="D164:D166" si="27">C164/30</f>
        <v>0</v>
      </c>
    </row>
    <row r="165" spans="2:4" x14ac:dyDescent="0.25">
      <c r="B165" s="14" t="s">
        <v>541</v>
      </c>
      <c r="C165" s="14">
        <f>COUNTIF('Données patients'!$B$17:$AE$36,Résultats!B165)</f>
        <v>0</v>
      </c>
      <c r="D165" s="15">
        <f t="shared" si="27"/>
        <v>0</v>
      </c>
    </row>
    <row r="166" spans="2:4" x14ac:dyDescent="0.25">
      <c r="B166" s="14" t="s">
        <v>543</v>
      </c>
      <c r="C166" s="14">
        <f>COUNTIF('Données patients'!$B$17:$AE$36,Résultats!B166)</f>
        <v>0</v>
      </c>
      <c r="D166" s="15">
        <f t="shared" si="27"/>
        <v>0</v>
      </c>
    </row>
  </sheetData>
  <sheetProtection algorithmName="SHA-512" hashValue="pwUV73IBIIWrUE5pdzZO8h0Kax70uWOnSoATuJL+/+xrkarbD/ijyBplPRqqqsLlB+5Akr4ZW2jH40egQBpaUw==" saltValue="SCCiTDne7O81MLQz14jy5Q==" spinCount="100000" sheet="1" objects="1" scenarios="1"/>
  <mergeCells count="4">
    <mergeCell ref="F6:H6"/>
    <mergeCell ref="B6:D6"/>
    <mergeCell ref="J8:J9"/>
    <mergeCell ref="J11:J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C00000"/>
  </sheetPr>
  <dimension ref="A1:L170"/>
  <sheetViews>
    <sheetView showGridLines="0" workbookViewId="0">
      <selection activeCell="E1" sqref="E1"/>
    </sheetView>
  </sheetViews>
  <sheetFormatPr baseColWidth="10" defaultRowHeight="16.5" x14ac:dyDescent="0.3"/>
  <cols>
    <col min="1" max="1" width="22.5703125" style="58" customWidth="1"/>
    <col min="2" max="2" width="25.5703125" style="58" bestFit="1" customWidth="1"/>
    <col min="3" max="3" width="30.5703125" style="58" customWidth="1"/>
    <col min="4" max="4" width="18.5703125" style="58" customWidth="1"/>
    <col min="5" max="5" width="22.5703125" style="58" customWidth="1"/>
    <col min="6" max="8" width="11.42578125" style="58"/>
    <col min="9" max="9" width="22.140625" style="58" bestFit="1" customWidth="1"/>
    <col min="10" max="10" width="13.140625" style="58" bestFit="1" customWidth="1"/>
    <col min="11" max="11" width="13.28515625" style="58" bestFit="1" customWidth="1"/>
    <col min="12" max="12" width="12.7109375" style="58" bestFit="1" customWidth="1"/>
    <col min="13" max="13" width="22.140625" style="58" bestFit="1" customWidth="1"/>
    <col min="14" max="14" width="13.140625" style="58" bestFit="1" customWidth="1"/>
    <col min="15" max="15" width="13.28515625" style="58" bestFit="1" customWidth="1"/>
    <col min="16" max="16" width="12.7109375" style="58" bestFit="1" customWidth="1"/>
    <col min="17" max="16384" width="11.42578125" style="58"/>
  </cols>
  <sheetData>
    <row r="1" spans="1:12" ht="22.5" x14ac:dyDescent="0.4">
      <c r="A1" s="58" t="s">
        <v>396</v>
      </c>
      <c r="D1" s="58" t="s">
        <v>226</v>
      </c>
      <c r="E1" s="85" t="s">
        <v>634</v>
      </c>
    </row>
    <row r="3" spans="1:12" x14ac:dyDescent="0.3">
      <c r="A3" s="71" t="s">
        <v>0</v>
      </c>
      <c r="B3" s="71" t="s">
        <v>1</v>
      </c>
      <c r="C3" s="71" t="s">
        <v>57</v>
      </c>
      <c r="D3" s="71" t="s">
        <v>2</v>
      </c>
      <c r="E3" s="71" t="s">
        <v>545</v>
      </c>
      <c r="G3" s="186" t="s">
        <v>626</v>
      </c>
      <c r="H3" s="186"/>
      <c r="I3" s="186"/>
      <c r="J3" s="186"/>
      <c r="K3" s="186"/>
      <c r="L3" s="186"/>
    </row>
    <row r="4" spans="1:12" x14ac:dyDescent="0.3">
      <c r="A4" s="11" t="s">
        <v>124</v>
      </c>
      <c r="B4" s="12" t="s">
        <v>387</v>
      </c>
      <c r="C4" s="12" t="s">
        <v>4</v>
      </c>
      <c r="D4" s="12">
        <v>1</v>
      </c>
      <c r="E4" s="12" t="s">
        <v>411</v>
      </c>
      <c r="G4" s="186"/>
      <c r="H4" s="186"/>
      <c r="I4" s="186"/>
      <c r="J4" s="186"/>
      <c r="K4" s="186"/>
      <c r="L4" s="186"/>
    </row>
    <row r="5" spans="1:12" x14ac:dyDescent="0.3">
      <c r="A5" s="11" t="s">
        <v>5</v>
      </c>
      <c r="B5" s="12" t="s">
        <v>6</v>
      </c>
      <c r="C5" s="12" t="s">
        <v>7</v>
      </c>
      <c r="D5" s="12">
        <v>1</v>
      </c>
      <c r="E5" s="12" t="s">
        <v>411</v>
      </c>
      <c r="G5" s="186"/>
      <c r="H5" s="186"/>
      <c r="I5" s="186"/>
      <c r="J5" s="186"/>
      <c r="K5" s="186"/>
      <c r="L5" s="186"/>
    </row>
    <row r="6" spans="1:12" x14ac:dyDescent="0.3">
      <c r="A6" s="11" t="s">
        <v>125</v>
      </c>
      <c r="B6" s="12" t="s">
        <v>8</v>
      </c>
      <c r="C6" s="12" t="s">
        <v>216</v>
      </c>
      <c r="D6" s="12">
        <v>1</v>
      </c>
      <c r="E6" s="12" t="s">
        <v>411</v>
      </c>
      <c r="G6" s="186"/>
      <c r="H6" s="186"/>
      <c r="I6" s="186"/>
      <c r="J6" s="186"/>
      <c r="K6" s="186"/>
      <c r="L6" s="186"/>
    </row>
    <row r="7" spans="1:12" ht="28.5" x14ac:dyDescent="0.3">
      <c r="A7" s="11" t="s">
        <v>9</v>
      </c>
      <c r="B7" s="62" t="s">
        <v>388</v>
      </c>
      <c r="C7" s="12" t="s">
        <v>10</v>
      </c>
      <c r="D7" s="12">
        <v>2</v>
      </c>
      <c r="E7" s="12" t="s">
        <v>411</v>
      </c>
      <c r="G7" s="59" t="s">
        <v>222</v>
      </c>
    </row>
    <row r="8" spans="1:12" x14ac:dyDescent="0.3">
      <c r="A8" s="11" t="s">
        <v>389</v>
      </c>
      <c r="B8" s="12" t="s">
        <v>389</v>
      </c>
      <c r="C8" s="12" t="s">
        <v>390</v>
      </c>
      <c r="D8" s="12">
        <v>1</v>
      </c>
      <c r="E8" s="12" t="s">
        <v>411</v>
      </c>
    </row>
    <row r="9" spans="1:12" x14ac:dyDescent="0.3">
      <c r="A9" s="11" t="s">
        <v>391</v>
      </c>
      <c r="B9" s="12" t="s">
        <v>392</v>
      </c>
      <c r="C9" s="12" t="s">
        <v>33</v>
      </c>
      <c r="D9" s="12">
        <v>1</v>
      </c>
      <c r="E9" s="12" t="s">
        <v>411</v>
      </c>
      <c r="H9" s="60" t="s">
        <v>221</v>
      </c>
    </row>
    <row r="10" spans="1:12" x14ac:dyDescent="0.3">
      <c r="A10" s="11" t="s">
        <v>11</v>
      </c>
      <c r="B10" s="12" t="s">
        <v>137</v>
      </c>
      <c r="C10" s="12" t="s">
        <v>12</v>
      </c>
      <c r="D10" s="12">
        <v>3</v>
      </c>
      <c r="E10" s="12" t="s">
        <v>411</v>
      </c>
      <c r="H10" s="58" t="s">
        <v>617</v>
      </c>
    </row>
    <row r="11" spans="1:12" x14ac:dyDescent="0.3">
      <c r="A11" s="11" t="s">
        <v>13</v>
      </c>
      <c r="B11" s="12" t="s">
        <v>14</v>
      </c>
      <c r="C11" s="12" t="s">
        <v>15</v>
      </c>
      <c r="D11" s="12">
        <v>1</v>
      </c>
      <c r="E11" s="12" t="s">
        <v>411</v>
      </c>
      <c r="H11" s="58" t="s">
        <v>397</v>
      </c>
    </row>
    <row r="12" spans="1:12" x14ac:dyDescent="0.3">
      <c r="A12" s="11" t="s">
        <v>546</v>
      </c>
      <c r="B12" s="12" t="s">
        <v>547</v>
      </c>
      <c r="C12" s="12" t="s">
        <v>33</v>
      </c>
      <c r="D12" s="12">
        <v>1</v>
      </c>
      <c r="E12" s="12" t="s">
        <v>411</v>
      </c>
      <c r="H12" s="58" t="s">
        <v>618</v>
      </c>
    </row>
    <row r="13" spans="1:12" x14ac:dyDescent="0.3">
      <c r="A13" s="11" t="s">
        <v>126</v>
      </c>
      <c r="B13" s="62" t="s">
        <v>399</v>
      </c>
      <c r="C13" s="12" t="s">
        <v>410</v>
      </c>
      <c r="D13" s="12">
        <v>1</v>
      </c>
      <c r="E13" s="12" t="s">
        <v>407</v>
      </c>
    </row>
    <row r="14" spans="1:12" ht="28.5" x14ac:dyDescent="0.3">
      <c r="A14" s="11" t="s">
        <v>16</v>
      </c>
      <c r="B14" s="62" t="s">
        <v>401</v>
      </c>
      <c r="C14" s="12" t="s">
        <v>402</v>
      </c>
      <c r="D14" s="12">
        <v>3</v>
      </c>
      <c r="E14" s="12" t="s">
        <v>407</v>
      </c>
    </row>
    <row r="15" spans="1:12" ht="28.5" x14ac:dyDescent="0.3">
      <c r="A15" s="11" t="s">
        <v>16</v>
      </c>
      <c r="B15" s="62" t="s">
        <v>400</v>
      </c>
      <c r="C15" s="12" t="s">
        <v>216</v>
      </c>
      <c r="D15" s="12">
        <v>3</v>
      </c>
      <c r="E15" s="12" t="s">
        <v>411</v>
      </c>
    </row>
    <row r="16" spans="1:12" x14ac:dyDescent="0.3">
      <c r="A16" s="11" t="s">
        <v>17</v>
      </c>
      <c r="B16" s="12" t="s">
        <v>18</v>
      </c>
      <c r="C16" s="12" t="s">
        <v>19</v>
      </c>
      <c r="D16" s="12">
        <v>1</v>
      </c>
      <c r="E16" s="12" t="s">
        <v>407</v>
      </c>
    </row>
    <row r="17" spans="1:9" ht="28.5" x14ac:dyDescent="0.3">
      <c r="A17" s="11" t="s">
        <v>127</v>
      </c>
      <c r="B17" s="62" t="s">
        <v>403</v>
      </c>
      <c r="C17" s="12" t="s">
        <v>404</v>
      </c>
      <c r="D17" s="12">
        <v>2</v>
      </c>
      <c r="E17" s="12" t="s">
        <v>411</v>
      </c>
    </row>
    <row r="18" spans="1:9" x14ac:dyDescent="0.3">
      <c r="A18" s="11" t="s">
        <v>405</v>
      </c>
      <c r="B18" s="12" t="s">
        <v>406</v>
      </c>
      <c r="C18" s="12" t="s">
        <v>26</v>
      </c>
      <c r="D18" s="12">
        <v>1</v>
      </c>
      <c r="E18" s="12" t="s">
        <v>407</v>
      </c>
    </row>
    <row r="19" spans="1:9" x14ac:dyDescent="0.3">
      <c r="A19" s="11" t="s">
        <v>408</v>
      </c>
      <c r="B19" s="62" t="s">
        <v>409</v>
      </c>
      <c r="C19" s="12" t="s">
        <v>410</v>
      </c>
      <c r="D19" s="12">
        <v>1</v>
      </c>
      <c r="E19" s="12" t="s">
        <v>411</v>
      </c>
    </row>
    <row r="20" spans="1:9" x14ac:dyDescent="0.3">
      <c r="A20" s="11" t="s">
        <v>128</v>
      </c>
      <c r="B20" s="12" t="s">
        <v>20</v>
      </c>
      <c r="C20" s="12" t="s">
        <v>10</v>
      </c>
      <c r="D20" s="12">
        <v>3</v>
      </c>
      <c r="E20" s="12" t="s">
        <v>411</v>
      </c>
    </row>
    <row r="21" spans="1:9" x14ac:dyDescent="0.3">
      <c r="A21" s="11" t="s">
        <v>412</v>
      </c>
      <c r="B21" s="62" t="s">
        <v>413</v>
      </c>
      <c r="C21" s="12" t="s">
        <v>414</v>
      </c>
      <c r="D21" s="12">
        <v>1</v>
      </c>
      <c r="E21" s="12" t="s">
        <v>407</v>
      </c>
    </row>
    <row r="22" spans="1:9" x14ac:dyDescent="0.3">
      <c r="A22" s="11" t="s">
        <v>415</v>
      </c>
      <c r="B22" s="12" t="s">
        <v>416</v>
      </c>
      <c r="C22" s="12" t="s">
        <v>417</v>
      </c>
      <c r="D22" s="12">
        <v>1</v>
      </c>
      <c r="E22" s="12" t="s">
        <v>411</v>
      </c>
    </row>
    <row r="23" spans="1:9" x14ac:dyDescent="0.3">
      <c r="A23" s="11" t="s">
        <v>21</v>
      </c>
      <c r="B23" s="12" t="s">
        <v>22</v>
      </c>
      <c r="C23" s="12" t="s">
        <v>10</v>
      </c>
      <c r="D23" s="12">
        <v>1</v>
      </c>
      <c r="E23" s="12" t="s">
        <v>411</v>
      </c>
    </row>
    <row r="24" spans="1:9" x14ac:dyDescent="0.3">
      <c r="A24" s="11" t="s">
        <v>23</v>
      </c>
      <c r="B24" s="12" t="s">
        <v>24</v>
      </c>
      <c r="C24" s="12" t="s">
        <v>12</v>
      </c>
      <c r="D24" s="12">
        <v>1</v>
      </c>
      <c r="E24" s="12" t="s">
        <v>411</v>
      </c>
    </row>
    <row r="25" spans="1:9" x14ac:dyDescent="0.3">
      <c r="A25" s="11" t="s">
        <v>25</v>
      </c>
      <c r="B25" s="62" t="s">
        <v>418</v>
      </c>
      <c r="C25" s="12" t="s">
        <v>26</v>
      </c>
      <c r="D25" s="12">
        <v>1</v>
      </c>
      <c r="E25" s="12" t="s">
        <v>411</v>
      </c>
      <c r="G25" s="25"/>
      <c r="H25" s="61"/>
      <c r="I25" s="25"/>
    </row>
    <row r="26" spans="1:9" x14ac:dyDescent="0.3">
      <c r="A26" s="11" t="s">
        <v>129</v>
      </c>
      <c r="B26" s="12" t="s">
        <v>27</v>
      </c>
      <c r="C26" s="12" t="s">
        <v>3</v>
      </c>
      <c r="D26" s="12">
        <v>2</v>
      </c>
      <c r="E26" s="12" t="s">
        <v>411</v>
      </c>
      <c r="G26" s="25"/>
      <c r="H26" s="61"/>
      <c r="I26" s="25"/>
    </row>
    <row r="27" spans="1:9" ht="28.5" x14ac:dyDescent="0.3">
      <c r="A27" s="11" t="s">
        <v>28</v>
      </c>
      <c r="B27" s="62" t="s">
        <v>419</v>
      </c>
      <c r="C27" s="12" t="s">
        <v>10</v>
      </c>
      <c r="D27" s="12">
        <v>1</v>
      </c>
      <c r="E27" s="12" t="s">
        <v>411</v>
      </c>
    </row>
    <row r="28" spans="1:9" x14ac:dyDescent="0.3">
      <c r="A28" s="11" t="s">
        <v>29</v>
      </c>
      <c r="B28" s="12" t="s">
        <v>29</v>
      </c>
      <c r="C28" s="12" t="s">
        <v>15</v>
      </c>
      <c r="D28" s="12">
        <v>1</v>
      </c>
      <c r="E28" s="12" t="s">
        <v>407</v>
      </c>
    </row>
    <row r="29" spans="1:9" x14ac:dyDescent="0.3">
      <c r="A29" s="11" t="s">
        <v>420</v>
      </c>
      <c r="B29" s="12" t="s">
        <v>421</v>
      </c>
      <c r="C29" s="12" t="s">
        <v>422</v>
      </c>
      <c r="D29" s="12">
        <v>1</v>
      </c>
      <c r="E29" s="12" t="s">
        <v>407</v>
      </c>
    </row>
    <row r="30" spans="1:9" ht="57" x14ac:dyDescent="0.3">
      <c r="A30" s="11" t="s">
        <v>130</v>
      </c>
      <c r="B30" s="62" t="s">
        <v>423</v>
      </c>
      <c r="C30" s="12" t="s">
        <v>4</v>
      </c>
      <c r="D30" s="12">
        <v>1</v>
      </c>
      <c r="E30" s="12" t="s">
        <v>411</v>
      </c>
    </row>
    <row r="31" spans="1:9" x14ac:dyDescent="0.3">
      <c r="A31" s="11" t="s">
        <v>131</v>
      </c>
      <c r="B31" s="12" t="s">
        <v>30</v>
      </c>
      <c r="C31" s="12" t="s">
        <v>7</v>
      </c>
      <c r="D31" s="12">
        <v>1</v>
      </c>
      <c r="E31" s="12" t="s">
        <v>411</v>
      </c>
    </row>
    <row r="32" spans="1:9" x14ac:dyDescent="0.3">
      <c r="A32" s="11" t="s">
        <v>549</v>
      </c>
      <c r="B32" s="12" t="s">
        <v>550</v>
      </c>
      <c r="C32" s="12" t="s">
        <v>551</v>
      </c>
      <c r="D32" s="12">
        <v>1</v>
      </c>
      <c r="E32" s="12" t="s">
        <v>411</v>
      </c>
    </row>
    <row r="33" spans="1:5" ht="28.5" x14ac:dyDescent="0.3">
      <c r="A33" s="11" t="s">
        <v>548</v>
      </c>
      <c r="B33" s="62" t="s">
        <v>424</v>
      </c>
      <c r="C33" s="12" t="s">
        <v>4</v>
      </c>
      <c r="D33" s="12">
        <v>3</v>
      </c>
      <c r="E33" s="12" t="s">
        <v>411</v>
      </c>
    </row>
    <row r="34" spans="1:5" x14ac:dyDescent="0.3">
      <c r="A34" s="11" t="s">
        <v>31</v>
      </c>
      <c r="B34" s="12" t="s">
        <v>32</v>
      </c>
      <c r="C34" s="12" t="s">
        <v>33</v>
      </c>
      <c r="D34" s="12">
        <v>3</v>
      </c>
      <c r="E34" s="12" t="s">
        <v>411</v>
      </c>
    </row>
    <row r="35" spans="1:5" x14ac:dyDescent="0.3">
      <c r="A35" s="11" t="s">
        <v>619</v>
      </c>
      <c r="B35" s="62" t="s">
        <v>425</v>
      </c>
      <c r="C35" s="12" t="s">
        <v>34</v>
      </c>
      <c r="D35" s="12">
        <v>1</v>
      </c>
      <c r="E35" s="12" t="s">
        <v>407</v>
      </c>
    </row>
    <row r="36" spans="1:5" x14ac:dyDescent="0.3">
      <c r="A36" s="11" t="s">
        <v>35</v>
      </c>
      <c r="B36" s="12" t="s">
        <v>431</v>
      </c>
      <c r="C36" s="12" t="s">
        <v>19</v>
      </c>
      <c r="D36" s="12">
        <v>1</v>
      </c>
      <c r="E36" s="12" t="s">
        <v>407</v>
      </c>
    </row>
    <row r="37" spans="1:5" x14ac:dyDescent="0.3">
      <c r="A37" s="11" t="s">
        <v>97</v>
      </c>
      <c r="B37" s="12" t="s">
        <v>97</v>
      </c>
      <c r="C37" s="12" t="s">
        <v>216</v>
      </c>
      <c r="D37" s="12">
        <v>2</v>
      </c>
      <c r="E37" s="12" t="s">
        <v>407</v>
      </c>
    </row>
    <row r="38" spans="1:5" x14ac:dyDescent="0.3">
      <c r="A38" s="11" t="s">
        <v>36</v>
      </c>
      <c r="B38" s="62" t="s">
        <v>426</v>
      </c>
      <c r="C38" s="12" t="s">
        <v>12</v>
      </c>
      <c r="D38" s="12">
        <v>1</v>
      </c>
      <c r="E38" s="12" t="s">
        <v>411</v>
      </c>
    </row>
    <row r="39" spans="1:5" x14ac:dyDescent="0.3">
      <c r="A39" s="11" t="s">
        <v>427</v>
      </c>
      <c r="B39" s="62" t="s">
        <v>30</v>
      </c>
      <c r="C39" s="12" t="s">
        <v>7</v>
      </c>
      <c r="D39" s="12">
        <v>1</v>
      </c>
      <c r="E39" s="12" t="s">
        <v>407</v>
      </c>
    </row>
    <row r="40" spans="1:5" ht="42.75" x14ac:dyDescent="0.3">
      <c r="A40" s="11" t="s">
        <v>37</v>
      </c>
      <c r="B40" s="62" t="s">
        <v>428</v>
      </c>
      <c r="C40" s="12" t="s">
        <v>15</v>
      </c>
      <c r="D40" s="12">
        <v>1</v>
      </c>
      <c r="E40" s="12" t="s">
        <v>407</v>
      </c>
    </row>
    <row r="41" spans="1:5" x14ac:dyDescent="0.3">
      <c r="A41" s="11" t="s">
        <v>38</v>
      </c>
      <c r="B41" s="12" t="s">
        <v>39</v>
      </c>
      <c r="C41" s="12" t="s">
        <v>12</v>
      </c>
      <c r="D41" s="12">
        <v>3</v>
      </c>
      <c r="E41" s="12" t="s">
        <v>411</v>
      </c>
    </row>
    <row r="42" spans="1:5" x14ac:dyDescent="0.3">
      <c r="A42" s="11" t="s">
        <v>40</v>
      </c>
      <c r="B42" s="12" t="s">
        <v>41</v>
      </c>
      <c r="C42" s="12" t="s">
        <v>3</v>
      </c>
      <c r="D42" s="12">
        <v>1</v>
      </c>
      <c r="E42" s="12" t="s">
        <v>411</v>
      </c>
    </row>
    <row r="43" spans="1:5" x14ac:dyDescent="0.3">
      <c r="A43" s="11" t="s">
        <v>42</v>
      </c>
      <c r="B43" s="12" t="s">
        <v>620</v>
      </c>
      <c r="C43" s="12" t="s">
        <v>7</v>
      </c>
      <c r="D43" s="12">
        <v>1</v>
      </c>
      <c r="E43" s="12" t="s">
        <v>411</v>
      </c>
    </row>
    <row r="44" spans="1:5" x14ac:dyDescent="0.3">
      <c r="A44" s="11" t="s">
        <v>43</v>
      </c>
      <c r="B44" s="12" t="s">
        <v>59</v>
      </c>
      <c r="C44" s="12" t="s">
        <v>33</v>
      </c>
      <c r="D44" s="12">
        <v>3</v>
      </c>
      <c r="E44" s="12" t="s">
        <v>411</v>
      </c>
    </row>
    <row r="45" spans="1:5" ht="85.5" x14ac:dyDescent="0.3">
      <c r="A45" s="11" t="s">
        <v>132</v>
      </c>
      <c r="B45" s="62" t="s">
        <v>429</v>
      </c>
      <c r="C45" s="12" t="s">
        <v>60</v>
      </c>
      <c r="D45" s="12">
        <v>1</v>
      </c>
      <c r="E45" s="12" t="s">
        <v>411</v>
      </c>
    </row>
    <row r="46" spans="1:5" x14ac:dyDescent="0.3">
      <c r="A46" s="11" t="s">
        <v>44</v>
      </c>
      <c r="B46" s="12" t="s">
        <v>61</v>
      </c>
      <c r="C46" s="12" t="s">
        <v>62</v>
      </c>
      <c r="D46" s="12">
        <v>1</v>
      </c>
      <c r="E46" s="12" t="s">
        <v>407</v>
      </c>
    </row>
    <row r="47" spans="1:5" x14ac:dyDescent="0.3">
      <c r="A47" s="11" t="s">
        <v>213</v>
      </c>
      <c r="B47" s="12" t="s">
        <v>63</v>
      </c>
      <c r="C47" s="12" t="s">
        <v>33</v>
      </c>
      <c r="D47" s="12">
        <v>3</v>
      </c>
      <c r="E47" s="12" t="s">
        <v>411</v>
      </c>
    </row>
    <row r="48" spans="1:5" x14ac:dyDescent="0.3">
      <c r="A48" s="69" t="s">
        <v>432</v>
      </c>
      <c r="B48" s="12" t="s">
        <v>433</v>
      </c>
      <c r="C48" s="12" t="s">
        <v>15</v>
      </c>
      <c r="D48" s="12">
        <v>1</v>
      </c>
      <c r="E48" s="12" t="s">
        <v>411</v>
      </c>
    </row>
    <row r="49" spans="1:5" x14ac:dyDescent="0.3">
      <c r="A49" s="11" t="s">
        <v>45</v>
      </c>
      <c r="B49" s="12" t="s">
        <v>64</v>
      </c>
      <c r="C49" s="12" t="s">
        <v>4</v>
      </c>
      <c r="D49" s="12">
        <v>3</v>
      </c>
      <c r="E49" s="12" t="s">
        <v>411</v>
      </c>
    </row>
    <row r="50" spans="1:5" x14ac:dyDescent="0.3">
      <c r="A50" s="11" t="s">
        <v>46</v>
      </c>
      <c r="B50" s="12" t="s">
        <v>430</v>
      </c>
      <c r="C50" s="12" t="s">
        <v>4</v>
      </c>
      <c r="D50" s="12">
        <v>1</v>
      </c>
      <c r="E50" s="12" t="s">
        <v>407</v>
      </c>
    </row>
    <row r="51" spans="1:5" ht="128.25" x14ac:dyDescent="0.3">
      <c r="A51" s="11" t="s">
        <v>47</v>
      </c>
      <c r="B51" s="62" t="s">
        <v>434</v>
      </c>
      <c r="C51" s="12" t="s">
        <v>84</v>
      </c>
      <c r="D51" s="12">
        <v>1</v>
      </c>
      <c r="E51" s="12" t="s">
        <v>407</v>
      </c>
    </row>
    <row r="52" spans="1:5" x14ac:dyDescent="0.3">
      <c r="A52" s="11" t="s">
        <v>133</v>
      </c>
      <c r="B52" s="62" t="s">
        <v>621</v>
      </c>
      <c r="C52" s="12" t="s">
        <v>4</v>
      </c>
      <c r="D52" s="12">
        <v>3</v>
      </c>
      <c r="E52" s="12" t="s">
        <v>411</v>
      </c>
    </row>
    <row r="53" spans="1:5" x14ac:dyDescent="0.3">
      <c r="A53" s="11" t="s">
        <v>552</v>
      </c>
      <c r="B53" s="62" t="s">
        <v>553</v>
      </c>
      <c r="C53" s="12" t="s">
        <v>554</v>
      </c>
      <c r="D53" s="12">
        <v>1</v>
      </c>
      <c r="E53" s="12" t="s">
        <v>411</v>
      </c>
    </row>
    <row r="54" spans="1:5" x14ac:dyDescent="0.3">
      <c r="A54" s="11" t="s">
        <v>48</v>
      </c>
      <c r="B54" s="12" t="s">
        <v>65</v>
      </c>
      <c r="C54" s="12" t="s">
        <v>7</v>
      </c>
      <c r="D54" s="12">
        <v>1</v>
      </c>
      <c r="E54" s="12" t="s">
        <v>411</v>
      </c>
    </row>
    <row r="55" spans="1:5" x14ac:dyDescent="0.3">
      <c r="A55" s="11" t="s">
        <v>49</v>
      </c>
      <c r="B55" s="62" t="s">
        <v>139</v>
      </c>
      <c r="C55" s="12" t="s">
        <v>66</v>
      </c>
      <c r="D55" s="12">
        <v>1</v>
      </c>
      <c r="E55" s="12" t="s">
        <v>411</v>
      </c>
    </row>
    <row r="56" spans="1:5" ht="28.5" x14ac:dyDescent="0.3">
      <c r="A56" s="11" t="s">
        <v>138</v>
      </c>
      <c r="B56" s="62" t="s">
        <v>435</v>
      </c>
      <c r="C56" s="12" t="s">
        <v>67</v>
      </c>
      <c r="D56" s="12">
        <v>1</v>
      </c>
      <c r="E56" s="12" t="s">
        <v>411</v>
      </c>
    </row>
    <row r="57" spans="1:5" x14ac:dyDescent="0.3">
      <c r="A57" s="11" t="s">
        <v>98</v>
      </c>
      <c r="B57" s="62" t="s">
        <v>436</v>
      </c>
      <c r="C57" s="12" t="s">
        <v>68</v>
      </c>
      <c r="D57" s="12">
        <v>3</v>
      </c>
      <c r="E57" s="12" t="s">
        <v>411</v>
      </c>
    </row>
    <row r="58" spans="1:5" ht="28.5" x14ac:dyDescent="0.3">
      <c r="A58" s="11" t="s">
        <v>50</v>
      </c>
      <c r="B58" s="62" t="s">
        <v>437</v>
      </c>
      <c r="C58" s="12" t="s">
        <v>4</v>
      </c>
      <c r="D58" s="12">
        <v>3</v>
      </c>
      <c r="E58" s="12" t="s">
        <v>411</v>
      </c>
    </row>
    <row r="59" spans="1:5" x14ac:dyDescent="0.3">
      <c r="A59" s="11" t="s">
        <v>99</v>
      </c>
      <c r="B59" s="62" t="s">
        <v>438</v>
      </c>
      <c r="C59" s="12" t="s">
        <v>143</v>
      </c>
      <c r="D59" s="12">
        <v>1</v>
      </c>
      <c r="E59" s="12" t="s">
        <v>407</v>
      </c>
    </row>
    <row r="60" spans="1:5" x14ac:dyDescent="0.3">
      <c r="A60" s="11" t="s">
        <v>51</v>
      </c>
      <c r="B60" s="62" t="s">
        <v>439</v>
      </c>
      <c r="C60" s="12" t="s">
        <v>66</v>
      </c>
      <c r="D60" s="12">
        <v>2</v>
      </c>
      <c r="E60" s="12" t="s">
        <v>411</v>
      </c>
    </row>
    <row r="61" spans="1:5" x14ac:dyDescent="0.3">
      <c r="A61" s="11" t="s">
        <v>52</v>
      </c>
      <c r="B61" s="12" t="s">
        <v>52</v>
      </c>
      <c r="C61" s="12" t="s">
        <v>216</v>
      </c>
      <c r="D61" s="12">
        <v>1</v>
      </c>
      <c r="E61" s="12" t="s">
        <v>407</v>
      </c>
    </row>
    <row r="62" spans="1:5" x14ac:dyDescent="0.3">
      <c r="A62" s="11" t="s">
        <v>134</v>
      </c>
      <c r="B62" s="12" t="s">
        <v>71</v>
      </c>
      <c r="C62" s="12" t="s">
        <v>12</v>
      </c>
      <c r="D62" s="12">
        <v>2</v>
      </c>
      <c r="E62" s="12" t="s">
        <v>411</v>
      </c>
    </row>
    <row r="63" spans="1:5" x14ac:dyDescent="0.3">
      <c r="A63" s="11" t="s">
        <v>100</v>
      </c>
      <c r="B63" s="12" t="s">
        <v>72</v>
      </c>
      <c r="C63" s="12" t="s">
        <v>12</v>
      </c>
      <c r="D63" s="12">
        <v>3</v>
      </c>
      <c r="E63" s="12" t="s">
        <v>411</v>
      </c>
    </row>
    <row r="64" spans="1:5" ht="28.5" x14ac:dyDescent="0.3">
      <c r="A64" s="11" t="s">
        <v>53</v>
      </c>
      <c r="B64" s="62" t="s">
        <v>440</v>
      </c>
      <c r="C64" s="12" t="s">
        <v>4</v>
      </c>
      <c r="D64" s="12">
        <v>2</v>
      </c>
      <c r="E64" s="12" t="s">
        <v>411</v>
      </c>
    </row>
    <row r="65" spans="1:5" x14ac:dyDescent="0.3">
      <c r="A65" s="11" t="s">
        <v>54</v>
      </c>
      <c r="B65" s="12" t="s">
        <v>73</v>
      </c>
      <c r="C65" s="12" t="s">
        <v>12</v>
      </c>
      <c r="D65" s="12">
        <v>1</v>
      </c>
      <c r="E65" s="12" t="s">
        <v>411</v>
      </c>
    </row>
    <row r="66" spans="1:5" x14ac:dyDescent="0.3">
      <c r="A66" s="11" t="s">
        <v>55</v>
      </c>
      <c r="B66" s="12" t="s">
        <v>441</v>
      </c>
      <c r="C66" s="12" t="s">
        <v>10</v>
      </c>
      <c r="D66" s="12">
        <v>1</v>
      </c>
      <c r="E66" s="12" t="s">
        <v>411</v>
      </c>
    </row>
    <row r="67" spans="1:5" ht="28.5" x14ac:dyDescent="0.3">
      <c r="A67" s="11" t="s">
        <v>442</v>
      </c>
      <c r="B67" s="62" t="s">
        <v>443</v>
      </c>
      <c r="C67" s="12" t="s">
        <v>444</v>
      </c>
      <c r="D67" s="12">
        <v>1</v>
      </c>
      <c r="E67" s="12" t="s">
        <v>411</v>
      </c>
    </row>
    <row r="68" spans="1:5" x14ac:dyDescent="0.3">
      <c r="A68" s="11" t="s">
        <v>445</v>
      </c>
      <c r="B68" s="12" t="s">
        <v>446</v>
      </c>
      <c r="C68" s="12" t="s">
        <v>12</v>
      </c>
      <c r="D68" s="12">
        <v>1</v>
      </c>
      <c r="E68" s="12" t="s">
        <v>411</v>
      </c>
    </row>
    <row r="69" spans="1:5" x14ac:dyDescent="0.3">
      <c r="A69" s="11" t="s">
        <v>447</v>
      </c>
      <c r="B69" s="12" t="s">
        <v>448</v>
      </c>
      <c r="C69" s="12" t="s">
        <v>12</v>
      </c>
      <c r="D69" s="12">
        <v>1</v>
      </c>
      <c r="E69" s="12" t="s">
        <v>411</v>
      </c>
    </row>
    <row r="70" spans="1:5" x14ac:dyDescent="0.3">
      <c r="A70" s="11" t="s">
        <v>449</v>
      </c>
      <c r="B70" s="12" t="s">
        <v>450</v>
      </c>
      <c r="C70" s="12" t="s">
        <v>451</v>
      </c>
      <c r="D70" s="12">
        <v>1</v>
      </c>
      <c r="E70" s="12" t="s">
        <v>411</v>
      </c>
    </row>
    <row r="71" spans="1:5" x14ac:dyDescent="0.3">
      <c r="A71" s="11" t="s">
        <v>56</v>
      </c>
      <c r="B71" s="12" t="s">
        <v>56</v>
      </c>
      <c r="C71" s="12" t="s">
        <v>216</v>
      </c>
      <c r="D71" s="12">
        <v>1</v>
      </c>
      <c r="E71" s="12" t="s">
        <v>411</v>
      </c>
    </row>
    <row r="72" spans="1:5" ht="57" x14ac:dyDescent="0.3">
      <c r="A72" s="11" t="s">
        <v>74</v>
      </c>
      <c r="B72" s="62" t="s">
        <v>452</v>
      </c>
      <c r="C72" s="12" t="s">
        <v>60</v>
      </c>
      <c r="D72" s="12">
        <v>1</v>
      </c>
      <c r="E72" s="12" t="s">
        <v>411</v>
      </c>
    </row>
    <row r="73" spans="1:5" x14ac:dyDescent="0.3">
      <c r="A73" s="11" t="s">
        <v>453</v>
      </c>
      <c r="B73" s="62" t="s">
        <v>454</v>
      </c>
      <c r="C73" s="12" t="s">
        <v>455</v>
      </c>
      <c r="D73" s="12">
        <v>3</v>
      </c>
      <c r="E73" s="12" t="s">
        <v>407</v>
      </c>
    </row>
    <row r="74" spans="1:5" x14ac:dyDescent="0.3">
      <c r="A74" s="11" t="s">
        <v>75</v>
      </c>
      <c r="B74" s="12" t="s">
        <v>456</v>
      </c>
      <c r="C74" s="12" t="s">
        <v>4</v>
      </c>
      <c r="D74" s="12">
        <v>2</v>
      </c>
      <c r="E74" s="12" t="s">
        <v>407</v>
      </c>
    </row>
    <row r="75" spans="1:5" x14ac:dyDescent="0.3">
      <c r="A75" s="11" t="s">
        <v>225</v>
      </c>
      <c r="B75" s="12" t="s">
        <v>77</v>
      </c>
      <c r="C75" s="12" t="s">
        <v>12</v>
      </c>
      <c r="D75" s="12">
        <v>1</v>
      </c>
      <c r="E75" s="12" t="s">
        <v>411</v>
      </c>
    </row>
    <row r="76" spans="1:5" x14ac:dyDescent="0.3">
      <c r="A76" s="11" t="s">
        <v>457</v>
      </c>
      <c r="B76" s="12" t="s">
        <v>458</v>
      </c>
      <c r="C76" s="12" t="s">
        <v>33</v>
      </c>
      <c r="D76" s="12">
        <v>1</v>
      </c>
      <c r="E76" s="12" t="s">
        <v>411</v>
      </c>
    </row>
    <row r="77" spans="1:5" x14ac:dyDescent="0.3">
      <c r="A77" s="11" t="s">
        <v>78</v>
      </c>
      <c r="B77" s="12" t="s">
        <v>79</v>
      </c>
      <c r="C77" s="12" t="s">
        <v>12</v>
      </c>
      <c r="D77" s="12">
        <v>1</v>
      </c>
      <c r="E77" s="12" t="s">
        <v>411</v>
      </c>
    </row>
    <row r="78" spans="1:5" ht="42.75" x14ac:dyDescent="0.3">
      <c r="A78" s="70" t="s">
        <v>81</v>
      </c>
      <c r="B78" s="62" t="s">
        <v>459</v>
      </c>
      <c r="C78" s="12" t="s">
        <v>15</v>
      </c>
      <c r="D78" s="12">
        <v>1</v>
      </c>
      <c r="E78" s="12" t="s">
        <v>411</v>
      </c>
    </row>
    <row r="79" spans="1:5" ht="42.75" x14ac:dyDescent="0.3">
      <c r="A79" s="70" t="s">
        <v>81</v>
      </c>
      <c r="B79" s="62" t="s">
        <v>460</v>
      </c>
      <c r="C79" s="12" t="s">
        <v>15</v>
      </c>
      <c r="D79" s="12">
        <v>1</v>
      </c>
      <c r="E79" s="12" t="s">
        <v>407</v>
      </c>
    </row>
    <row r="80" spans="1:5" ht="28.5" x14ac:dyDescent="0.3">
      <c r="A80" s="70" t="s">
        <v>616</v>
      </c>
      <c r="B80" s="62" t="s">
        <v>461</v>
      </c>
      <c r="C80" s="12" t="s">
        <v>157</v>
      </c>
      <c r="D80" s="12">
        <v>1</v>
      </c>
      <c r="E80" s="12" t="s">
        <v>411</v>
      </c>
    </row>
    <row r="81" spans="1:5" x14ac:dyDescent="0.3">
      <c r="A81" s="11" t="s">
        <v>102</v>
      </c>
      <c r="B81" s="12" t="s">
        <v>82</v>
      </c>
      <c r="C81" s="12" t="s">
        <v>33</v>
      </c>
      <c r="D81" s="12">
        <v>1</v>
      </c>
      <c r="E81" s="12" t="s">
        <v>411</v>
      </c>
    </row>
    <row r="82" spans="1:5" ht="28.5" x14ac:dyDescent="0.3">
      <c r="A82" s="70" t="s">
        <v>83</v>
      </c>
      <c r="B82" s="62" t="s">
        <v>462</v>
      </c>
      <c r="C82" s="12" t="s">
        <v>84</v>
      </c>
      <c r="D82" s="12">
        <v>1</v>
      </c>
      <c r="E82" s="12" t="s">
        <v>407</v>
      </c>
    </row>
    <row r="83" spans="1:5" ht="28.5" x14ac:dyDescent="0.3">
      <c r="A83" s="70" t="s">
        <v>83</v>
      </c>
      <c r="B83" s="62" t="s">
        <v>463</v>
      </c>
      <c r="C83" s="12" t="s">
        <v>84</v>
      </c>
      <c r="D83" s="12">
        <v>1</v>
      </c>
      <c r="E83" s="12" t="s">
        <v>411</v>
      </c>
    </row>
    <row r="84" spans="1:5" x14ac:dyDescent="0.3">
      <c r="A84" s="11" t="s">
        <v>85</v>
      </c>
      <c r="B84" s="12" t="s">
        <v>86</v>
      </c>
      <c r="C84" s="12" t="s">
        <v>7</v>
      </c>
      <c r="D84" s="12">
        <v>3</v>
      </c>
      <c r="E84" s="12" t="s">
        <v>411</v>
      </c>
    </row>
    <row r="85" spans="1:5" x14ac:dyDescent="0.3">
      <c r="A85" s="11" t="s">
        <v>87</v>
      </c>
      <c r="B85" s="12" t="s">
        <v>88</v>
      </c>
      <c r="C85" s="12" t="s">
        <v>12</v>
      </c>
      <c r="D85" s="12">
        <v>3</v>
      </c>
      <c r="E85" s="12" t="s">
        <v>411</v>
      </c>
    </row>
    <row r="86" spans="1:5" x14ac:dyDescent="0.3">
      <c r="A86" s="11" t="s">
        <v>89</v>
      </c>
      <c r="B86" s="62" t="s">
        <v>142</v>
      </c>
      <c r="C86" s="12" t="s">
        <v>90</v>
      </c>
      <c r="D86" s="12">
        <v>3</v>
      </c>
      <c r="E86" s="12" t="s">
        <v>407</v>
      </c>
    </row>
    <row r="87" spans="1:5" x14ac:dyDescent="0.3">
      <c r="A87" s="11" t="s">
        <v>555</v>
      </c>
      <c r="B87" s="62" t="s">
        <v>556</v>
      </c>
      <c r="C87" s="12" t="s">
        <v>12</v>
      </c>
      <c r="D87" s="12">
        <v>1</v>
      </c>
      <c r="E87" s="12" t="s">
        <v>411</v>
      </c>
    </row>
    <row r="88" spans="1:5" x14ac:dyDescent="0.3">
      <c r="A88" s="11" t="s">
        <v>91</v>
      </c>
      <c r="B88" s="62" t="s">
        <v>464</v>
      </c>
      <c r="C88" s="12" t="s">
        <v>66</v>
      </c>
      <c r="D88" s="12">
        <v>1</v>
      </c>
      <c r="E88" s="12" t="s">
        <v>407</v>
      </c>
    </row>
    <row r="89" spans="1:5" x14ac:dyDescent="0.3">
      <c r="A89" s="11" t="s">
        <v>465</v>
      </c>
      <c r="B89" s="62" t="s">
        <v>466</v>
      </c>
      <c r="C89" s="12" t="s">
        <v>467</v>
      </c>
      <c r="D89" s="12">
        <v>1</v>
      </c>
      <c r="E89" s="12" t="s">
        <v>411</v>
      </c>
    </row>
    <row r="90" spans="1:5" x14ac:dyDescent="0.3">
      <c r="A90" s="11" t="s">
        <v>468</v>
      </c>
      <c r="B90" s="62" t="s">
        <v>469</v>
      </c>
      <c r="C90" s="12" t="s">
        <v>4</v>
      </c>
      <c r="D90" s="12">
        <v>1</v>
      </c>
      <c r="E90" s="12" t="s">
        <v>411</v>
      </c>
    </row>
    <row r="91" spans="1:5" ht="28.5" x14ac:dyDescent="0.3">
      <c r="A91" s="11" t="s">
        <v>92</v>
      </c>
      <c r="B91" s="62" t="s">
        <v>470</v>
      </c>
      <c r="C91" s="12" t="s">
        <v>10</v>
      </c>
      <c r="D91" s="12">
        <v>1</v>
      </c>
      <c r="E91" s="12" t="s">
        <v>411</v>
      </c>
    </row>
    <row r="92" spans="1:5" x14ac:dyDescent="0.3">
      <c r="A92" s="11" t="s">
        <v>93</v>
      </c>
      <c r="B92" s="12" t="s">
        <v>94</v>
      </c>
      <c r="C92" s="12" t="s">
        <v>33</v>
      </c>
      <c r="D92" s="12">
        <v>2</v>
      </c>
      <c r="E92" s="12" t="s">
        <v>411</v>
      </c>
    </row>
    <row r="93" spans="1:5" x14ac:dyDescent="0.3">
      <c r="A93" s="11" t="s">
        <v>95</v>
      </c>
      <c r="B93" s="12" t="s">
        <v>471</v>
      </c>
      <c r="C93" s="12" t="s">
        <v>33</v>
      </c>
      <c r="D93" s="12">
        <v>1</v>
      </c>
      <c r="E93" s="12" t="s">
        <v>411</v>
      </c>
    </row>
    <row r="94" spans="1:5" ht="57" x14ac:dyDescent="0.3">
      <c r="A94" s="11" t="s">
        <v>103</v>
      </c>
      <c r="B94" s="62" t="s">
        <v>472</v>
      </c>
      <c r="C94" s="12" t="s">
        <v>216</v>
      </c>
      <c r="D94" s="12">
        <v>2</v>
      </c>
      <c r="E94" s="12" t="s">
        <v>407</v>
      </c>
    </row>
    <row r="95" spans="1:5" x14ac:dyDescent="0.3">
      <c r="A95" s="11" t="s">
        <v>144</v>
      </c>
      <c r="B95" s="12" t="s">
        <v>473</v>
      </c>
      <c r="C95" s="12" t="s">
        <v>4</v>
      </c>
      <c r="D95" s="12">
        <v>2</v>
      </c>
      <c r="E95" s="12" t="s">
        <v>407</v>
      </c>
    </row>
    <row r="96" spans="1:5" x14ac:dyDescent="0.3">
      <c r="A96" s="11" t="s">
        <v>145</v>
      </c>
      <c r="B96" s="62" t="s">
        <v>146</v>
      </c>
      <c r="C96" s="12" t="s">
        <v>7</v>
      </c>
      <c r="D96" s="12">
        <v>1</v>
      </c>
      <c r="E96" s="12" t="s">
        <v>411</v>
      </c>
    </row>
    <row r="97" spans="1:5" x14ac:dyDescent="0.3">
      <c r="A97" s="11" t="s">
        <v>104</v>
      </c>
      <c r="B97" s="62" t="s">
        <v>147</v>
      </c>
      <c r="C97" s="12" t="s">
        <v>33</v>
      </c>
      <c r="D97" s="12">
        <v>2</v>
      </c>
      <c r="E97" s="12" t="s">
        <v>411</v>
      </c>
    </row>
    <row r="98" spans="1:5" x14ac:dyDescent="0.3">
      <c r="A98" s="11" t="s">
        <v>148</v>
      </c>
      <c r="B98" s="62" t="s">
        <v>149</v>
      </c>
      <c r="C98" s="12" t="s">
        <v>12</v>
      </c>
      <c r="D98" s="12">
        <v>3</v>
      </c>
      <c r="E98" s="12" t="s">
        <v>411</v>
      </c>
    </row>
    <row r="99" spans="1:5" x14ac:dyDescent="0.3">
      <c r="A99" s="11" t="s">
        <v>150</v>
      </c>
      <c r="B99" s="62" t="s">
        <v>474</v>
      </c>
      <c r="C99" s="12" t="s">
        <v>475</v>
      </c>
      <c r="D99" s="12">
        <v>3</v>
      </c>
      <c r="E99" s="12" t="s">
        <v>411</v>
      </c>
    </row>
    <row r="100" spans="1:5" x14ac:dyDescent="0.3">
      <c r="A100" s="11" t="s">
        <v>151</v>
      </c>
      <c r="B100" s="62" t="s">
        <v>152</v>
      </c>
      <c r="C100" s="12" t="s">
        <v>4</v>
      </c>
      <c r="D100" s="12">
        <v>3</v>
      </c>
      <c r="E100" s="12" t="s">
        <v>411</v>
      </c>
    </row>
    <row r="101" spans="1:5" ht="71.25" x14ac:dyDescent="0.3">
      <c r="A101" s="11" t="s">
        <v>476</v>
      </c>
      <c r="B101" s="62" t="s">
        <v>477</v>
      </c>
      <c r="C101" s="12" t="s">
        <v>478</v>
      </c>
      <c r="D101" s="12">
        <v>1</v>
      </c>
      <c r="E101" s="12" t="s">
        <v>411</v>
      </c>
    </row>
    <row r="102" spans="1:5" ht="16.5" customHeight="1" x14ac:dyDescent="0.3">
      <c r="A102" s="11" t="s">
        <v>153</v>
      </c>
      <c r="B102" s="62" t="s">
        <v>479</v>
      </c>
      <c r="C102" s="12" t="s">
        <v>154</v>
      </c>
      <c r="D102" s="12">
        <v>2</v>
      </c>
      <c r="E102" s="12" t="s">
        <v>411</v>
      </c>
    </row>
    <row r="103" spans="1:5" x14ac:dyDescent="0.3">
      <c r="A103" s="11" t="s">
        <v>155</v>
      </c>
      <c r="B103" s="62" t="s">
        <v>156</v>
      </c>
      <c r="C103" s="12" t="s">
        <v>157</v>
      </c>
      <c r="D103" s="12">
        <v>1</v>
      </c>
      <c r="E103" s="12" t="s">
        <v>411</v>
      </c>
    </row>
    <row r="104" spans="1:5" ht="42.75" x14ac:dyDescent="0.3">
      <c r="A104" s="70" t="s">
        <v>480</v>
      </c>
      <c r="B104" s="62" t="s">
        <v>481</v>
      </c>
      <c r="C104" s="12" t="s">
        <v>482</v>
      </c>
      <c r="D104" s="12">
        <v>1</v>
      </c>
      <c r="E104" s="12" t="s">
        <v>411</v>
      </c>
    </row>
    <row r="105" spans="1:5" ht="42.75" x14ac:dyDescent="0.3">
      <c r="A105" s="11" t="s">
        <v>480</v>
      </c>
      <c r="B105" s="62" t="s">
        <v>483</v>
      </c>
      <c r="C105" s="12" t="s">
        <v>482</v>
      </c>
      <c r="D105" s="12">
        <v>1</v>
      </c>
      <c r="E105" s="12" t="s">
        <v>407</v>
      </c>
    </row>
    <row r="106" spans="1:5" ht="28.5" x14ac:dyDescent="0.3">
      <c r="A106" s="11" t="s">
        <v>158</v>
      </c>
      <c r="B106" s="62" t="s">
        <v>484</v>
      </c>
      <c r="C106" s="12" t="s">
        <v>84</v>
      </c>
      <c r="D106" s="12">
        <v>1</v>
      </c>
      <c r="E106" s="12" t="s">
        <v>411</v>
      </c>
    </row>
    <row r="107" spans="1:5" x14ac:dyDescent="0.3">
      <c r="A107" s="11" t="s">
        <v>224</v>
      </c>
      <c r="B107" s="62" t="s">
        <v>622</v>
      </c>
      <c r="C107" s="12" t="s">
        <v>216</v>
      </c>
      <c r="D107" s="12">
        <v>1</v>
      </c>
      <c r="E107" s="12" t="s">
        <v>411</v>
      </c>
    </row>
    <row r="108" spans="1:5" x14ac:dyDescent="0.3">
      <c r="A108" s="11" t="s">
        <v>558</v>
      </c>
      <c r="B108" s="62" t="s">
        <v>559</v>
      </c>
      <c r="C108" s="12" t="s">
        <v>182</v>
      </c>
      <c r="D108" s="12">
        <v>1</v>
      </c>
      <c r="E108" s="12" t="s">
        <v>411</v>
      </c>
    </row>
    <row r="109" spans="1:5" ht="28.5" x14ac:dyDescent="0.3">
      <c r="A109" s="11" t="s">
        <v>105</v>
      </c>
      <c r="B109" s="62" t="s">
        <v>485</v>
      </c>
      <c r="C109" s="12" t="s">
        <v>410</v>
      </c>
      <c r="D109" s="12">
        <v>1</v>
      </c>
      <c r="E109" s="12" t="s">
        <v>411</v>
      </c>
    </row>
    <row r="110" spans="1:5" x14ac:dyDescent="0.3">
      <c r="A110" s="11" t="s">
        <v>159</v>
      </c>
      <c r="B110" s="62" t="s">
        <v>486</v>
      </c>
      <c r="C110" s="12" t="s">
        <v>160</v>
      </c>
      <c r="D110" s="12">
        <v>1</v>
      </c>
      <c r="E110" s="12" t="s">
        <v>411</v>
      </c>
    </row>
    <row r="111" spans="1:5" x14ac:dyDescent="0.3">
      <c r="A111" s="11" t="s">
        <v>557</v>
      </c>
      <c r="B111" s="12" t="s">
        <v>557</v>
      </c>
      <c r="C111" s="12" t="s">
        <v>12</v>
      </c>
      <c r="D111" s="12">
        <v>1</v>
      </c>
      <c r="E111" s="12" t="s">
        <v>411</v>
      </c>
    </row>
    <row r="112" spans="1:5" x14ac:dyDescent="0.3">
      <c r="A112" s="11" t="s">
        <v>161</v>
      </c>
      <c r="B112" s="62" t="s">
        <v>162</v>
      </c>
      <c r="C112" s="12" t="s">
        <v>12</v>
      </c>
      <c r="D112" s="12">
        <v>1</v>
      </c>
      <c r="E112" s="12" t="s">
        <v>411</v>
      </c>
    </row>
    <row r="113" spans="1:5" ht="28.5" x14ac:dyDescent="0.3">
      <c r="A113" s="11" t="s">
        <v>106</v>
      </c>
      <c r="B113" s="62" t="s">
        <v>487</v>
      </c>
      <c r="C113" s="12" t="s">
        <v>60</v>
      </c>
      <c r="D113" s="12">
        <v>1</v>
      </c>
      <c r="E113" s="12" t="s">
        <v>411</v>
      </c>
    </row>
    <row r="114" spans="1:5" x14ac:dyDescent="0.3">
      <c r="A114" s="11" t="s">
        <v>488</v>
      </c>
      <c r="B114" s="62" t="s">
        <v>488</v>
      </c>
      <c r="C114" s="12" t="s">
        <v>60</v>
      </c>
      <c r="D114" s="12">
        <v>1</v>
      </c>
      <c r="E114" s="12" t="s">
        <v>411</v>
      </c>
    </row>
    <row r="115" spans="1:5" x14ac:dyDescent="0.3">
      <c r="A115" s="11" t="s">
        <v>489</v>
      </c>
      <c r="B115" s="62" t="s">
        <v>490</v>
      </c>
      <c r="C115" s="12" t="s">
        <v>491</v>
      </c>
      <c r="D115" s="12">
        <v>1</v>
      </c>
      <c r="E115" s="12" t="s">
        <v>411</v>
      </c>
    </row>
    <row r="116" spans="1:5" x14ac:dyDescent="0.3">
      <c r="A116" s="11" t="s">
        <v>492</v>
      </c>
      <c r="B116" s="62" t="s">
        <v>493</v>
      </c>
      <c r="C116" s="12" t="s">
        <v>60</v>
      </c>
      <c r="D116" s="12">
        <v>1</v>
      </c>
      <c r="E116" s="12" t="s">
        <v>411</v>
      </c>
    </row>
    <row r="117" spans="1:5" ht="57" x14ac:dyDescent="0.3">
      <c r="A117" s="11" t="s">
        <v>494</v>
      </c>
      <c r="B117" s="62" t="s">
        <v>495</v>
      </c>
      <c r="C117" s="12" t="s">
        <v>496</v>
      </c>
      <c r="D117" s="12">
        <v>1</v>
      </c>
      <c r="E117" s="12" t="s">
        <v>407</v>
      </c>
    </row>
    <row r="118" spans="1:5" ht="28.5" x14ac:dyDescent="0.3">
      <c r="A118" s="11" t="s">
        <v>107</v>
      </c>
      <c r="B118" s="62" t="s">
        <v>497</v>
      </c>
      <c r="C118" s="12" t="s">
        <v>67</v>
      </c>
      <c r="D118" s="12">
        <v>1</v>
      </c>
      <c r="E118" s="12" t="s">
        <v>411</v>
      </c>
    </row>
    <row r="119" spans="1:5" x14ac:dyDescent="0.3">
      <c r="A119" s="11" t="s">
        <v>108</v>
      </c>
      <c r="B119" s="62" t="s">
        <v>163</v>
      </c>
      <c r="C119" s="12" t="s">
        <v>33</v>
      </c>
      <c r="D119" s="12">
        <v>2</v>
      </c>
      <c r="E119" s="12" t="s">
        <v>411</v>
      </c>
    </row>
    <row r="120" spans="1:5" x14ac:dyDescent="0.3">
      <c r="A120" s="11" t="s">
        <v>123</v>
      </c>
      <c r="B120" s="62" t="s">
        <v>164</v>
      </c>
      <c r="C120" s="12" t="s">
        <v>7</v>
      </c>
      <c r="D120" s="12">
        <v>1</v>
      </c>
      <c r="E120" s="12" t="s">
        <v>411</v>
      </c>
    </row>
    <row r="121" spans="1:5" x14ac:dyDescent="0.3">
      <c r="A121" s="11" t="s">
        <v>109</v>
      </c>
      <c r="B121" s="62" t="s">
        <v>165</v>
      </c>
      <c r="C121" s="12" t="s">
        <v>3</v>
      </c>
      <c r="D121" s="12">
        <v>2</v>
      </c>
      <c r="E121" s="12" t="s">
        <v>411</v>
      </c>
    </row>
    <row r="122" spans="1:5" ht="28.5" x14ac:dyDescent="0.3">
      <c r="A122" s="11" t="s">
        <v>110</v>
      </c>
      <c r="B122" s="62" t="s">
        <v>498</v>
      </c>
      <c r="C122" s="12" t="s">
        <v>76</v>
      </c>
      <c r="D122" s="12">
        <v>3</v>
      </c>
      <c r="E122" s="12" t="s">
        <v>411</v>
      </c>
    </row>
    <row r="123" spans="1:5" ht="28.5" x14ac:dyDescent="0.3">
      <c r="A123" s="11" t="s">
        <v>166</v>
      </c>
      <c r="B123" s="62" t="s">
        <v>499</v>
      </c>
      <c r="C123" s="12" t="s">
        <v>60</v>
      </c>
      <c r="D123" s="12">
        <v>1</v>
      </c>
      <c r="E123" s="12" t="s">
        <v>411</v>
      </c>
    </row>
    <row r="124" spans="1:5" x14ac:dyDescent="0.3">
      <c r="A124" s="11" t="s">
        <v>500</v>
      </c>
      <c r="B124" s="62" t="s">
        <v>501</v>
      </c>
      <c r="C124" s="12" t="s">
        <v>33</v>
      </c>
      <c r="D124" s="12">
        <v>1</v>
      </c>
      <c r="E124" s="12" t="s">
        <v>411</v>
      </c>
    </row>
    <row r="125" spans="1:5" x14ac:dyDescent="0.3">
      <c r="A125" s="11" t="s">
        <v>140</v>
      </c>
      <c r="B125" s="62" t="s">
        <v>502</v>
      </c>
      <c r="C125" s="12" t="s">
        <v>12</v>
      </c>
      <c r="D125" s="12">
        <v>2</v>
      </c>
      <c r="E125" s="12" t="s">
        <v>411</v>
      </c>
    </row>
    <row r="126" spans="1:5" x14ac:dyDescent="0.3">
      <c r="A126" s="11" t="s">
        <v>503</v>
      </c>
      <c r="B126" s="62" t="s">
        <v>504</v>
      </c>
      <c r="C126" s="12" t="s">
        <v>33</v>
      </c>
      <c r="D126" s="12">
        <v>2</v>
      </c>
      <c r="E126" s="12" t="s">
        <v>411</v>
      </c>
    </row>
    <row r="127" spans="1:5" ht="28.5" x14ac:dyDescent="0.3">
      <c r="A127" s="11" t="s">
        <v>167</v>
      </c>
      <c r="B127" s="62" t="s">
        <v>505</v>
      </c>
      <c r="C127" s="12" t="s">
        <v>12</v>
      </c>
      <c r="D127" s="12">
        <v>1</v>
      </c>
      <c r="E127" s="12" t="s">
        <v>411</v>
      </c>
    </row>
    <row r="128" spans="1:5" x14ac:dyDescent="0.3">
      <c r="A128" s="11" t="s">
        <v>506</v>
      </c>
      <c r="B128" s="62" t="s">
        <v>507</v>
      </c>
      <c r="C128" s="12" t="s">
        <v>508</v>
      </c>
      <c r="D128" s="12">
        <v>3</v>
      </c>
      <c r="E128" s="12" t="s">
        <v>411</v>
      </c>
    </row>
    <row r="129" spans="1:5" x14ac:dyDescent="0.3">
      <c r="A129" s="11" t="s">
        <v>509</v>
      </c>
      <c r="B129" s="62" t="s">
        <v>510</v>
      </c>
      <c r="C129" s="12" t="s">
        <v>3</v>
      </c>
      <c r="D129" s="12">
        <v>1</v>
      </c>
      <c r="E129" s="12" t="s">
        <v>411</v>
      </c>
    </row>
    <row r="130" spans="1:5" x14ac:dyDescent="0.3">
      <c r="A130" s="11" t="s">
        <v>113</v>
      </c>
      <c r="B130" s="62" t="s">
        <v>168</v>
      </c>
      <c r="C130" s="12" t="s">
        <v>33</v>
      </c>
      <c r="D130" s="12">
        <v>2</v>
      </c>
      <c r="E130" s="12" t="s">
        <v>411</v>
      </c>
    </row>
    <row r="131" spans="1:5" x14ac:dyDescent="0.3">
      <c r="A131" s="11" t="s">
        <v>511</v>
      </c>
      <c r="B131" s="62" t="s">
        <v>512</v>
      </c>
      <c r="C131" s="12" t="s">
        <v>33</v>
      </c>
      <c r="D131" s="12">
        <v>1</v>
      </c>
      <c r="E131" s="12" t="s">
        <v>411</v>
      </c>
    </row>
    <row r="132" spans="1:5" x14ac:dyDescent="0.3">
      <c r="A132" s="11" t="s">
        <v>169</v>
      </c>
      <c r="B132" s="62" t="s">
        <v>170</v>
      </c>
      <c r="C132" s="12" t="s">
        <v>15</v>
      </c>
      <c r="D132" s="12">
        <v>1</v>
      </c>
      <c r="E132" s="12" t="s">
        <v>411</v>
      </c>
    </row>
    <row r="133" spans="1:5" x14ac:dyDescent="0.3">
      <c r="A133" s="11" t="s">
        <v>171</v>
      </c>
      <c r="B133" s="62" t="s">
        <v>172</v>
      </c>
      <c r="C133" s="12" t="s">
        <v>33</v>
      </c>
      <c r="D133" s="12">
        <v>2</v>
      </c>
      <c r="E133" s="12" t="s">
        <v>411</v>
      </c>
    </row>
    <row r="134" spans="1:5" x14ac:dyDescent="0.3">
      <c r="A134" s="11" t="s">
        <v>173</v>
      </c>
      <c r="B134" s="62" t="s">
        <v>623</v>
      </c>
      <c r="C134" s="12" t="s">
        <v>10</v>
      </c>
      <c r="D134" s="12">
        <v>1</v>
      </c>
      <c r="E134" s="12" t="s">
        <v>411</v>
      </c>
    </row>
    <row r="135" spans="1:5" x14ac:dyDescent="0.3">
      <c r="A135" s="11" t="s">
        <v>112</v>
      </c>
      <c r="B135" s="12" t="s">
        <v>513</v>
      </c>
      <c r="C135" s="12" t="s">
        <v>84</v>
      </c>
      <c r="D135" s="12">
        <v>1</v>
      </c>
      <c r="E135" s="12" t="s">
        <v>411</v>
      </c>
    </row>
    <row r="136" spans="1:5" x14ac:dyDescent="0.3">
      <c r="A136" s="11" t="s">
        <v>111</v>
      </c>
      <c r="B136" s="12" t="s">
        <v>514</v>
      </c>
      <c r="C136" s="12" t="s">
        <v>84</v>
      </c>
      <c r="D136" s="12">
        <v>1</v>
      </c>
      <c r="E136" s="12" t="s">
        <v>411</v>
      </c>
    </row>
    <row r="137" spans="1:5" x14ac:dyDescent="0.3">
      <c r="A137" s="70" t="s">
        <v>174</v>
      </c>
      <c r="B137" s="62" t="s">
        <v>175</v>
      </c>
      <c r="C137" s="12" t="s">
        <v>33</v>
      </c>
      <c r="D137" s="12">
        <v>3</v>
      </c>
      <c r="E137" s="12" t="s">
        <v>411</v>
      </c>
    </row>
    <row r="138" spans="1:5" ht="28.5" x14ac:dyDescent="0.3">
      <c r="A138" s="70" t="s">
        <v>228</v>
      </c>
      <c r="B138" s="62" t="s">
        <v>515</v>
      </c>
      <c r="C138" s="12" t="s">
        <v>4</v>
      </c>
      <c r="D138" s="12">
        <v>3</v>
      </c>
      <c r="E138" s="12" t="s">
        <v>411</v>
      </c>
    </row>
    <row r="139" spans="1:5" ht="57" x14ac:dyDescent="0.3">
      <c r="A139" s="11" t="s">
        <v>176</v>
      </c>
      <c r="B139" s="62" t="s">
        <v>516</v>
      </c>
      <c r="C139" s="12" t="s">
        <v>177</v>
      </c>
      <c r="D139" s="12">
        <v>2</v>
      </c>
      <c r="E139" s="12" t="s">
        <v>411</v>
      </c>
    </row>
    <row r="140" spans="1:5" x14ac:dyDescent="0.3">
      <c r="A140" s="11" t="s">
        <v>114</v>
      </c>
      <c r="B140" s="62" t="s">
        <v>178</v>
      </c>
      <c r="C140" s="12" t="s">
        <v>33</v>
      </c>
      <c r="D140" s="12">
        <v>2</v>
      </c>
      <c r="E140" s="12" t="s">
        <v>411</v>
      </c>
    </row>
    <row r="141" spans="1:5" x14ac:dyDescent="0.3">
      <c r="A141" s="11" t="s">
        <v>115</v>
      </c>
      <c r="B141" s="62" t="s">
        <v>179</v>
      </c>
      <c r="C141" s="12" t="s">
        <v>180</v>
      </c>
      <c r="D141" s="12">
        <v>1</v>
      </c>
      <c r="E141" s="12" t="s">
        <v>407</v>
      </c>
    </row>
    <row r="142" spans="1:5" x14ac:dyDescent="0.3">
      <c r="A142" s="11" t="s">
        <v>116</v>
      </c>
      <c r="B142" s="62" t="s">
        <v>181</v>
      </c>
      <c r="C142" s="12" t="s">
        <v>33</v>
      </c>
      <c r="D142" s="12">
        <v>1</v>
      </c>
      <c r="E142" s="12" t="s">
        <v>411</v>
      </c>
    </row>
    <row r="143" spans="1:5" x14ac:dyDescent="0.3">
      <c r="A143" s="11" t="s">
        <v>117</v>
      </c>
      <c r="B143" s="62" t="s">
        <v>517</v>
      </c>
      <c r="C143" s="12" t="s">
        <v>182</v>
      </c>
      <c r="D143" s="12">
        <v>3</v>
      </c>
      <c r="E143" s="12" t="s">
        <v>411</v>
      </c>
    </row>
    <row r="144" spans="1:5" x14ac:dyDescent="0.3">
      <c r="A144" s="11" t="s">
        <v>183</v>
      </c>
      <c r="B144" s="12" t="s">
        <v>518</v>
      </c>
      <c r="C144" s="12" t="s">
        <v>10</v>
      </c>
      <c r="D144" s="12">
        <v>1</v>
      </c>
      <c r="E144" s="12" t="s">
        <v>411</v>
      </c>
    </row>
    <row r="145" spans="1:5" x14ac:dyDescent="0.3">
      <c r="A145" s="11" t="s">
        <v>184</v>
      </c>
      <c r="B145" s="62" t="s">
        <v>185</v>
      </c>
      <c r="C145" s="12" t="s">
        <v>12</v>
      </c>
      <c r="D145" s="12">
        <v>1</v>
      </c>
      <c r="E145" s="12" t="s">
        <v>411</v>
      </c>
    </row>
    <row r="146" spans="1:5" x14ac:dyDescent="0.3">
      <c r="A146" s="11" t="s">
        <v>136</v>
      </c>
      <c r="B146" s="62" t="s">
        <v>186</v>
      </c>
      <c r="C146" s="12" t="s">
        <v>76</v>
      </c>
      <c r="D146" s="12">
        <v>3</v>
      </c>
      <c r="E146" s="12" t="s">
        <v>411</v>
      </c>
    </row>
    <row r="147" spans="1:5" x14ac:dyDescent="0.3">
      <c r="A147" s="11" t="s">
        <v>519</v>
      </c>
      <c r="B147" s="62" t="s">
        <v>520</v>
      </c>
      <c r="C147" s="12" t="s">
        <v>33</v>
      </c>
      <c r="D147" s="12">
        <v>1</v>
      </c>
      <c r="E147" s="12" t="s">
        <v>411</v>
      </c>
    </row>
    <row r="148" spans="1:5" x14ac:dyDescent="0.3">
      <c r="A148" s="11" t="s">
        <v>521</v>
      </c>
      <c r="B148" s="62" t="s">
        <v>522</v>
      </c>
      <c r="C148" s="12" t="s">
        <v>491</v>
      </c>
      <c r="D148" s="12">
        <v>1</v>
      </c>
      <c r="E148" s="12" t="s">
        <v>411</v>
      </c>
    </row>
    <row r="149" spans="1:5" x14ac:dyDescent="0.3">
      <c r="A149" s="11" t="s">
        <v>118</v>
      </c>
      <c r="B149" s="62" t="s">
        <v>523</v>
      </c>
      <c r="C149" s="12" t="s">
        <v>90</v>
      </c>
      <c r="D149" s="12">
        <v>1</v>
      </c>
      <c r="E149" s="12" t="s">
        <v>411</v>
      </c>
    </row>
    <row r="150" spans="1:5" x14ac:dyDescent="0.3">
      <c r="A150" s="11" t="s">
        <v>187</v>
      </c>
      <c r="B150" s="12" t="s">
        <v>524</v>
      </c>
      <c r="C150" s="12" t="s">
        <v>157</v>
      </c>
      <c r="D150" s="12">
        <v>3</v>
      </c>
      <c r="E150" s="12" t="s">
        <v>411</v>
      </c>
    </row>
    <row r="151" spans="1:5" x14ac:dyDescent="0.3">
      <c r="A151" s="11" t="s">
        <v>119</v>
      </c>
      <c r="B151" s="62" t="s">
        <v>188</v>
      </c>
      <c r="C151" s="12" t="s">
        <v>76</v>
      </c>
      <c r="D151" s="12">
        <v>3</v>
      </c>
      <c r="E151" s="12" t="s">
        <v>411</v>
      </c>
    </row>
    <row r="152" spans="1:5" ht="71.25" x14ac:dyDescent="0.3">
      <c r="A152" s="11" t="s">
        <v>135</v>
      </c>
      <c r="B152" s="62" t="s">
        <v>525</v>
      </c>
      <c r="C152" s="12" t="s">
        <v>60</v>
      </c>
      <c r="D152" s="12">
        <v>1</v>
      </c>
      <c r="E152" s="12" t="s">
        <v>411</v>
      </c>
    </row>
    <row r="153" spans="1:5" x14ac:dyDescent="0.3">
      <c r="A153" s="11" t="s">
        <v>526</v>
      </c>
      <c r="B153" s="62" t="s">
        <v>527</v>
      </c>
      <c r="C153" s="12" t="s">
        <v>26</v>
      </c>
      <c r="D153" s="12">
        <v>1</v>
      </c>
      <c r="E153" s="12" t="s">
        <v>411</v>
      </c>
    </row>
    <row r="154" spans="1:5" x14ac:dyDescent="0.3">
      <c r="A154" s="11" t="s">
        <v>528</v>
      </c>
      <c r="B154" s="12" t="s">
        <v>433</v>
      </c>
      <c r="C154" s="12" t="s">
        <v>529</v>
      </c>
      <c r="D154" s="12">
        <v>1</v>
      </c>
      <c r="E154" s="12" t="s">
        <v>411</v>
      </c>
    </row>
    <row r="155" spans="1:5" x14ac:dyDescent="0.3">
      <c r="A155" s="11" t="s">
        <v>189</v>
      </c>
      <c r="B155" s="12" t="s">
        <v>624</v>
      </c>
      <c r="C155" s="12" t="s">
        <v>12</v>
      </c>
      <c r="D155" s="12">
        <v>1</v>
      </c>
      <c r="E155" s="12" t="s">
        <v>411</v>
      </c>
    </row>
    <row r="156" spans="1:5" ht="28.5" x14ac:dyDescent="0.3">
      <c r="A156" s="11" t="s">
        <v>190</v>
      </c>
      <c r="B156" s="62" t="s">
        <v>530</v>
      </c>
      <c r="C156" s="12" t="s">
        <v>84</v>
      </c>
      <c r="D156" s="12">
        <v>1</v>
      </c>
      <c r="E156" s="12" t="s">
        <v>411</v>
      </c>
    </row>
    <row r="157" spans="1:5" x14ac:dyDescent="0.3">
      <c r="A157" s="11" t="s">
        <v>120</v>
      </c>
      <c r="B157" s="62" t="s">
        <v>531</v>
      </c>
      <c r="C157" s="12" t="s">
        <v>80</v>
      </c>
      <c r="D157" s="12">
        <v>1</v>
      </c>
      <c r="E157" s="12" t="s">
        <v>407</v>
      </c>
    </row>
    <row r="158" spans="1:5" x14ac:dyDescent="0.3">
      <c r="A158" s="11" t="s">
        <v>191</v>
      </c>
      <c r="B158" s="62" t="s">
        <v>192</v>
      </c>
      <c r="C158" s="12" t="s">
        <v>10</v>
      </c>
      <c r="D158" s="12">
        <v>3</v>
      </c>
      <c r="E158" s="12" t="s">
        <v>411</v>
      </c>
    </row>
    <row r="159" spans="1:5" x14ac:dyDescent="0.3">
      <c r="A159" s="11" t="s">
        <v>121</v>
      </c>
      <c r="B159" s="62" t="s">
        <v>193</v>
      </c>
      <c r="C159" s="12" t="s">
        <v>12</v>
      </c>
      <c r="D159" s="12">
        <v>3</v>
      </c>
      <c r="E159" s="12" t="s">
        <v>411</v>
      </c>
    </row>
    <row r="160" spans="1:5" x14ac:dyDescent="0.3">
      <c r="A160" s="11" t="s">
        <v>194</v>
      </c>
      <c r="B160" s="62" t="s">
        <v>69</v>
      </c>
      <c r="C160" s="12" t="s">
        <v>4</v>
      </c>
      <c r="D160" s="12">
        <v>2</v>
      </c>
      <c r="E160" s="12" t="s">
        <v>411</v>
      </c>
    </row>
    <row r="161" spans="1:5" x14ac:dyDescent="0.3">
      <c r="A161" s="11" t="s">
        <v>195</v>
      </c>
      <c r="B161" s="62" t="s">
        <v>196</v>
      </c>
      <c r="C161" s="12" t="s">
        <v>10</v>
      </c>
      <c r="D161" s="12">
        <v>3</v>
      </c>
      <c r="E161" s="12" t="s">
        <v>411</v>
      </c>
    </row>
    <row r="162" spans="1:5" x14ac:dyDescent="0.3">
      <c r="A162" s="11" t="s">
        <v>197</v>
      </c>
      <c r="B162" s="62" t="s">
        <v>532</v>
      </c>
      <c r="C162" s="12" t="s">
        <v>76</v>
      </c>
      <c r="D162" s="12">
        <v>3</v>
      </c>
      <c r="E162" s="12" t="s">
        <v>407</v>
      </c>
    </row>
    <row r="163" spans="1:5" ht="42.75" x14ac:dyDescent="0.3">
      <c r="A163" s="11" t="s">
        <v>533</v>
      </c>
      <c r="B163" s="62" t="s">
        <v>534</v>
      </c>
      <c r="C163" s="12" t="s">
        <v>3</v>
      </c>
      <c r="D163" s="12">
        <v>1</v>
      </c>
      <c r="E163" s="12" t="s">
        <v>411</v>
      </c>
    </row>
    <row r="164" spans="1:5" x14ac:dyDescent="0.3">
      <c r="A164" s="11" t="s">
        <v>535</v>
      </c>
      <c r="B164" s="62" t="s">
        <v>536</v>
      </c>
      <c r="C164" s="12" t="s">
        <v>70</v>
      </c>
      <c r="D164" s="12">
        <v>1</v>
      </c>
      <c r="E164" s="12" t="s">
        <v>411</v>
      </c>
    </row>
    <row r="165" spans="1:5" x14ac:dyDescent="0.3">
      <c r="A165" s="11" t="s">
        <v>198</v>
      </c>
      <c r="B165" s="62" t="s">
        <v>198</v>
      </c>
      <c r="C165" s="12" t="s">
        <v>15</v>
      </c>
      <c r="D165" s="12">
        <v>1</v>
      </c>
      <c r="E165" s="12" t="s">
        <v>407</v>
      </c>
    </row>
    <row r="166" spans="1:5" x14ac:dyDescent="0.3">
      <c r="A166" s="11" t="s">
        <v>537</v>
      </c>
      <c r="B166" s="62" t="s">
        <v>538</v>
      </c>
      <c r="C166" s="12" t="s">
        <v>12</v>
      </c>
      <c r="D166" s="12">
        <v>1</v>
      </c>
      <c r="E166" s="12" t="s">
        <v>411</v>
      </c>
    </row>
    <row r="167" spans="1:5" ht="15" customHeight="1" x14ac:dyDescent="0.3">
      <c r="A167" s="11" t="s">
        <v>122</v>
      </c>
      <c r="B167" s="62" t="s">
        <v>625</v>
      </c>
      <c r="C167" s="12" t="s">
        <v>199</v>
      </c>
      <c r="D167" s="12">
        <v>1</v>
      </c>
      <c r="E167" s="12" t="s">
        <v>411</v>
      </c>
    </row>
    <row r="168" spans="1:5" ht="15" customHeight="1" x14ac:dyDescent="0.3">
      <c r="A168" s="11" t="s">
        <v>539</v>
      </c>
      <c r="B168" s="12" t="s">
        <v>540</v>
      </c>
      <c r="C168" s="12" t="s">
        <v>33</v>
      </c>
      <c r="D168" s="12">
        <v>1</v>
      </c>
      <c r="E168" s="12" t="s">
        <v>411</v>
      </c>
    </row>
    <row r="169" spans="1:5" ht="15" customHeight="1" x14ac:dyDescent="0.3">
      <c r="A169" s="11" t="s">
        <v>541</v>
      </c>
      <c r="B169" s="62" t="s">
        <v>542</v>
      </c>
      <c r="C169" s="12" t="s">
        <v>491</v>
      </c>
      <c r="D169" s="12">
        <v>1</v>
      </c>
      <c r="E169" s="12" t="s">
        <v>411</v>
      </c>
    </row>
    <row r="170" spans="1:5" x14ac:dyDescent="0.3">
      <c r="A170" s="11" t="s">
        <v>543</v>
      </c>
      <c r="B170" s="62" t="s">
        <v>544</v>
      </c>
      <c r="C170" s="12" t="s">
        <v>33</v>
      </c>
      <c r="D170" s="12">
        <v>1</v>
      </c>
      <c r="E170" s="12" t="s">
        <v>411</v>
      </c>
    </row>
  </sheetData>
  <sheetProtection algorithmName="SHA-512" hashValue="VAtuOGsmCC8XqL6hKjyLtlb31A62DQYdQ9VkzBx53u9TJic6dgO852JVm5lCUa4pJl6LNEZoQIGWYVRlO1J9YA==" saltValue="adMpoigE2VjSlfgvGtkV5w==" spinCount="100000" sheet="1" objects="1" scenarios="1"/>
  <autoFilter ref="A3:E3"/>
  <mergeCells count="1">
    <mergeCell ref="G3:L6"/>
  </mergeCells>
  <dataValidations count="1">
    <dataValidation type="list" errorStyle="information" allowBlank="1" showInputMessage="1" showErrorMessage="1" sqref="C84">
      <formula1>$F$85:$F$86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79646"/>
  </sheetPr>
  <dimension ref="A1:N65"/>
  <sheetViews>
    <sheetView showGridLines="0" workbookViewId="0">
      <selection activeCell="G1" sqref="G1"/>
    </sheetView>
  </sheetViews>
  <sheetFormatPr baseColWidth="10" defaultRowHeight="16.5" x14ac:dyDescent="0.3"/>
  <cols>
    <col min="1" max="1" width="24.5703125" style="58" customWidth="1"/>
    <col min="2" max="2" width="24.7109375" style="58" customWidth="1"/>
    <col min="3" max="3" width="29" style="58" bestFit="1" customWidth="1"/>
    <col min="4" max="4" width="17.42578125" style="58" customWidth="1"/>
    <col min="5" max="16384" width="11.42578125" style="58"/>
  </cols>
  <sheetData>
    <row r="1" spans="1:14" ht="22.5" x14ac:dyDescent="0.4">
      <c r="A1" s="63" t="s">
        <v>398</v>
      </c>
      <c r="G1" s="85" t="s">
        <v>634</v>
      </c>
    </row>
    <row r="3" spans="1:14" x14ac:dyDescent="0.3">
      <c r="A3" s="83" t="s">
        <v>0</v>
      </c>
      <c r="B3" s="83" t="s">
        <v>1</v>
      </c>
      <c r="C3" s="83" t="s">
        <v>57</v>
      </c>
      <c r="D3" s="83" t="s">
        <v>58</v>
      </c>
      <c r="F3" s="187" t="s">
        <v>627</v>
      </c>
      <c r="G3" s="187"/>
      <c r="H3" s="187"/>
      <c r="I3" s="187"/>
      <c r="J3" s="187"/>
      <c r="K3" s="187"/>
      <c r="L3" s="187"/>
      <c r="M3" s="187"/>
      <c r="N3" s="187"/>
    </row>
    <row r="4" spans="1:14" x14ac:dyDescent="0.3">
      <c r="A4" s="66" t="s">
        <v>124</v>
      </c>
      <c r="B4" s="67" t="s">
        <v>387</v>
      </c>
      <c r="C4" s="67" t="s">
        <v>4</v>
      </c>
      <c r="D4" s="67">
        <v>1</v>
      </c>
      <c r="F4" s="187"/>
      <c r="G4" s="187"/>
      <c r="H4" s="187"/>
      <c r="I4" s="187"/>
      <c r="J4" s="187"/>
      <c r="K4" s="187"/>
      <c r="L4" s="187"/>
      <c r="M4" s="187"/>
      <c r="N4" s="187"/>
    </row>
    <row r="5" spans="1:14" x14ac:dyDescent="0.3">
      <c r="A5" s="66" t="s">
        <v>5</v>
      </c>
      <c r="B5" s="67" t="s">
        <v>6</v>
      </c>
      <c r="C5" s="67" t="s">
        <v>7</v>
      </c>
      <c r="D5" s="67">
        <v>1</v>
      </c>
      <c r="F5" s="58" t="s">
        <v>227</v>
      </c>
    </row>
    <row r="6" spans="1:14" x14ac:dyDescent="0.3">
      <c r="A6" s="66" t="s">
        <v>125</v>
      </c>
      <c r="B6" s="67" t="s">
        <v>8</v>
      </c>
      <c r="C6" s="67" t="s">
        <v>216</v>
      </c>
      <c r="D6" s="67">
        <v>1</v>
      </c>
    </row>
    <row r="7" spans="1:14" ht="28.5" x14ac:dyDescent="0.3">
      <c r="A7" s="66" t="s">
        <v>9</v>
      </c>
      <c r="B7" s="68" t="s">
        <v>388</v>
      </c>
      <c r="C7" s="67" t="s">
        <v>10</v>
      </c>
      <c r="D7" s="67">
        <v>2</v>
      </c>
      <c r="G7" s="60" t="s">
        <v>221</v>
      </c>
    </row>
    <row r="8" spans="1:14" x14ac:dyDescent="0.3">
      <c r="A8" s="66" t="s">
        <v>11</v>
      </c>
      <c r="B8" s="67" t="s">
        <v>137</v>
      </c>
      <c r="C8" s="67" t="s">
        <v>12</v>
      </c>
      <c r="D8" s="67">
        <v>3</v>
      </c>
      <c r="G8" s="58" t="s">
        <v>628</v>
      </c>
    </row>
    <row r="9" spans="1:14" x14ac:dyDescent="0.3">
      <c r="A9" s="66" t="s">
        <v>126</v>
      </c>
      <c r="B9" s="68" t="s">
        <v>583</v>
      </c>
      <c r="C9" s="67" t="s">
        <v>410</v>
      </c>
      <c r="D9" s="67">
        <v>1</v>
      </c>
      <c r="G9" s="58" t="s">
        <v>629</v>
      </c>
    </row>
    <row r="10" spans="1:14" ht="28.5" x14ac:dyDescent="0.3">
      <c r="A10" s="66" t="s">
        <v>16</v>
      </c>
      <c r="B10" s="67" t="s">
        <v>631</v>
      </c>
      <c r="C10" s="68" t="s">
        <v>584</v>
      </c>
      <c r="D10" s="67">
        <v>3</v>
      </c>
      <c r="G10" s="58" t="s">
        <v>630</v>
      </c>
    </row>
    <row r="11" spans="1:14" x14ac:dyDescent="0.3">
      <c r="A11" s="66" t="s">
        <v>23</v>
      </c>
      <c r="B11" s="67" t="s">
        <v>24</v>
      </c>
      <c r="C11" s="67" t="s">
        <v>12</v>
      </c>
      <c r="D11" s="67">
        <v>1</v>
      </c>
    </row>
    <row r="12" spans="1:14" x14ac:dyDescent="0.3">
      <c r="A12" s="66" t="s">
        <v>25</v>
      </c>
      <c r="B12" s="68" t="s">
        <v>418</v>
      </c>
      <c r="C12" s="67" t="s">
        <v>26</v>
      </c>
      <c r="D12" s="67">
        <v>1</v>
      </c>
    </row>
    <row r="13" spans="1:14" x14ac:dyDescent="0.3">
      <c r="A13" s="66" t="s">
        <v>129</v>
      </c>
      <c r="B13" s="67" t="s">
        <v>27</v>
      </c>
      <c r="C13" s="67" t="s">
        <v>3</v>
      </c>
      <c r="D13" s="67">
        <v>2</v>
      </c>
    </row>
    <row r="14" spans="1:14" ht="28.5" x14ac:dyDescent="0.3">
      <c r="A14" s="66" t="s">
        <v>548</v>
      </c>
      <c r="B14" s="68" t="s">
        <v>424</v>
      </c>
      <c r="C14" s="67" t="s">
        <v>4</v>
      </c>
      <c r="D14" s="67">
        <v>3</v>
      </c>
    </row>
    <row r="15" spans="1:14" x14ac:dyDescent="0.3">
      <c r="A15" s="66" t="s">
        <v>31</v>
      </c>
      <c r="B15" s="67" t="s">
        <v>32</v>
      </c>
      <c r="C15" s="67" t="s">
        <v>33</v>
      </c>
      <c r="D15" s="67">
        <v>3</v>
      </c>
    </row>
    <row r="16" spans="1:14" x14ac:dyDescent="0.3">
      <c r="A16" s="66" t="s">
        <v>96</v>
      </c>
      <c r="B16" s="68" t="s">
        <v>425</v>
      </c>
      <c r="C16" s="67" t="s">
        <v>34</v>
      </c>
      <c r="D16" s="67">
        <v>1</v>
      </c>
    </row>
    <row r="17" spans="1:5" x14ac:dyDescent="0.3">
      <c r="A17" s="66" t="s">
        <v>97</v>
      </c>
      <c r="B17" s="68" t="s">
        <v>97</v>
      </c>
      <c r="C17" s="67" t="s">
        <v>216</v>
      </c>
      <c r="D17" s="67">
        <v>1</v>
      </c>
    </row>
    <row r="18" spans="1:5" x14ac:dyDescent="0.3">
      <c r="A18" s="66" t="s">
        <v>38</v>
      </c>
      <c r="B18" s="67" t="s">
        <v>39</v>
      </c>
      <c r="C18" s="67" t="s">
        <v>12</v>
      </c>
      <c r="D18" s="67">
        <v>3</v>
      </c>
    </row>
    <row r="19" spans="1:5" x14ac:dyDescent="0.3">
      <c r="A19" s="66" t="s">
        <v>42</v>
      </c>
      <c r="B19" s="67" t="s">
        <v>620</v>
      </c>
      <c r="C19" s="67" t="s">
        <v>7</v>
      </c>
      <c r="D19" s="67">
        <v>1</v>
      </c>
    </row>
    <row r="20" spans="1:5" x14ac:dyDescent="0.3">
      <c r="A20" s="66" t="s">
        <v>43</v>
      </c>
      <c r="B20" s="67" t="s">
        <v>59</v>
      </c>
      <c r="C20" s="67" t="s">
        <v>33</v>
      </c>
      <c r="D20" s="67">
        <v>3</v>
      </c>
    </row>
    <row r="21" spans="1:5" ht="85.5" x14ac:dyDescent="0.3">
      <c r="A21" s="66" t="s">
        <v>132</v>
      </c>
      <c r="B21" s="68" t="s">
        <v>585</v>
      </c>
      <c r="C21" s="67" t="s">
        <v>60</v>
      </c>
      <c r="D21" s="67">
        <v>1</v>
      </c>
    </row>
    <row r="22" spans="1:5" x14ac:dyDescent="0.3">
      <c r="A22" s="66" t="s">
        <v>44</v>
      </c>
      <c r="B22" s="67" t="s">
        <v>61</v>
      </c>
      <c r="C22" s="67" t="s">
        <v>62</v>
      </c>
      <c r="D22" s="67">
        <v>1</v>
      </c>
    </row>
    <row r="23" spans="1:5" x14ac:dyDescent="0.3">
      <c r="A23" s="66" t="s">
        <v>45</v>
      </c>
      <c r="B23" s="67" t="s">
        <v>64</v>
      </c>
      <c r="C23" s="67" t="s">
        <v>4</v>
      </c>
      <c r="D23" s="67">
        <v>2</v>
      </c>
    </row>
    <row r="24" spans="1:5" x14ac:dyDescent="0.3">
      <c r="A24" s="66" t="s">
        <v>48</v>
      </c>
      <c r="B24" s="67" t="s">
        <v>65</v>
      </c>
      <c r="C24" s="67" t="s">
        <v>7</v>
      </c>
      <c r="D24" s="67">
        <v>1</v>
      </c>
    </row>
    <row r="25" spans="1:5" x14ac:dyDescent="0.3">
      <c r="A25" s="66" t="s">
        <v>49</v>
      </c>
      <c r="B25" s="68" t="s">
        <v>139</v>
      </c>
      <c r="C25" s="67" t="s">
        <v>66</v>
      </c>
      <c r="D25" s="67">
        <v>1</v>
      </c>
    </row>
    <row r="26" spans="1:5" x14ac:dyDescent="0.3">
      <c r="A26" s="66" t="s">
        <v>98</v>
      </c>
      <c r="B26" s="68" t="s">
        <v>436</v>
      </c>
      <c r="C26" s="67" t="s">
        <v>68</v>
      </c>
      <c r="D26" s="67">
        <v>3</v>
      </c>
    </row>
    <row r="27" spans="1:5" ht="28.5" x14ac:dyDescent="0.3">
      <c r="A27" s="66" t="s">
        <v>50</v>
      </c>
      <c r="B27" s="68" t="s">
        <v>437</v>
      </c>
      <c r="C27" s="67" t="s">
        <v>4</v>
      </c>
      <c r="D27" s="67">
        <v>3</v>
      </c>
    </row>
    <row r="28" spans="1:5" x14ac:dyDescent="0.3">
      <c r="A28" s="66" t="s">
        <v>99</v>
      </c>
      <c r="B28" s="67" t="s">
        <v>438</v>
      </c>
      <c r="C28" s="67" t="s">
        <v>143</v>
      </c>
      <c r="D28" s="67">
        <v>1</v>
      </c>
      <c r="E28" s="64"/>
    </row>
    <row r="29" spans="1:5" x14ac:dyDescent="0.3">
      <c r="A29" s="66" t="s">
        <v>51</v>
      </c>
      <c r="B29" s="68" t="s">
        <v>439</v>
      </c>
      <c r="C29" s="67" t="s">
        <v>66</v>
      </c>
      <c r="D29" s="67">
        <v>1</v>
      </c>
    </row>
    <row r="30" spans="1:5" x14ac:dyDescent="0.3">
      <c r="A30" s="66" t="s">
        <v>100</v>
      </c>
      <c r="B30" s="67" t="s">
        <v>72</v>
      </c>
      <c r="C30" s="67" t="s">
        <v>12</v>
      </c>
      <c r="D30" s="67">
        <v>3</v>
      </c>
    </row>
    <row r="31" spans="1:5" ht="57" x14ac:dyDescent="0.3">
      <c r="A31" s="66" t="s">
        <v>74</v>
      </c>
      <c r="B31" s="68" t="s">
        <v>452</v>
      </c>
      <c r="C31" s="67" t="s">
        <v>60</v>
      </c>
      <c r="D31" s="67">
        <v>1</v>
      </c>
    </row>
    <row r="32" spans="1:5" x14ac:dyDescent="0.3">
      <c r="A32" s="66" t="s">
        <v>78</v>
      </c>
      <c r="B32" s="67" t="s">
        <v>79</v>
      </c>
      <c r="C32" s="67" t="s">
        <v>12</v>
      </c>
      <c r="D32" s="67">
        <v>1</v>
      </c>
    </row>
    <row r="33" spans="1:4" x14ac:dyDescent="0.3">
      <c r="A33" s="66" t="s">
        <v>101</v>
      </c>
      <c r="B33" s="67" t="s">
        <v>141</v>
      </c>
      <c r="C33" s="67" t="s">
        <v>80</v>
      </c>
      <c r="D33" s="67">
        <v>1</v>
      </c>
    </row>
    <row r="34" spans="1:4" x14ac:dyDescent="0.3">
      <c r="A34" s="66" t="s">
        <v>102</v>
      </c>
      <c r="B34" s="67" t="s">
        <v>82</v>
      </c>
      <c r="C34" s="67" t="s">
        <v>33</v>
      </c>
      <c r="D34" s="67">
        <v>1</v>
      </c>
    </row>
    <row r="35" spans="1:4" x14ac:dyDescent="0.3">
      <c r="A35" s="66" t="s">
        <v>83</v>
      </c>
      <c r="B35" s="67" t="s">
        <v>83</v>
      </c>
      <c r="C35" s="67" t="s">
        <v>84</v>
      </c>
      <c r="D35" s="67">
        <v>1</v>
      </c>
    </row>
    <row r="36" spans="1:4" x14ac:dyDescent="0.3">
      <c r="A36" s="66" t="s">
        <v>85</v>
      </c>
      <c r="B36" s="67" t="s">
        <v>86</v>
      </c>
      <c r="C36" s="67" t="s">
        <v>4</v>
      </c>
      <c r="D36" s="67">
        <v>3</v>
      </c>
    </row>
    <row r="37" spans="1:4" x14ac:dyDescent="0.3">
      <c r="A37" s="66" t="s">
        <v>87</v>
      </c>
      <c r="B37" s="67" t="s">
        <v>88</v>
      </c>
      <c r="C37" s="67" t="s">
        <v>12</v>
      </c>
      <c r="D37" s="67">
        <v>3</v>
      </c>
    </row>
    <row r="38" spans="1:4" x14ac:dyDescent="0.3">
      <c r="A38" s="66" t="s">
        <v>91</v>
      </c>
      <c r="B38" s="68" t="s">
        <v>464</v>
      </c>
      <c r="C38" s="67" t="s">
        <v>66</v>
      </c>
      <c r="D38" s="67">
        <v>1</v>
      </c>
    </row>
    <row r="39" spans="1:4" x14ac:dyDescent="0.3">
      <c r="A39" s="66" t="s">
        <v>93</v>
      </c>
      <c r="B39" s="67" t="s">
        <v>94</v>
      </c>
      <c r="C39" s="67" t="s">
        <v>33</v>
      </c>
      <c r="D39" s="67">
        <v>2</v>
      </c>
    </row>
    <row r="40" spans="1:4" ht="57" x14ac:dyDescent="0.3">
      <c r="A40" s="66" t="s">
        <v>103</v>
      </c>
      <c r="B40" s="68" t="s">
        <v>472</v>
      </c>
      <c r="C40" s="67" t="s">
        <v>216</v>
      </c>
      <c r="D40" s="67">
        <v>1</v>
      </c>
    </row>
    <row r="41" spans="1:4" x14ac:dyDescent="0.3">
      <c r="A41" s="66" t="s">
        <v>104</v>
      </c>
      <c r="B41" s="68" t="s">
        <v>147</v>
      </c>
      <c r="C41" s="67" t="s">
        <v>33</v>
      </c>
      <c r="D41" s="67">
        <v>2</v>
      </c>
    </row>
    <row r="42" spans="1:4" x14ac:dyDescent="0.3">
      <c r="A42" s="66" t="s">
        <v>150</v>
      </c>
      <c r="B42" s="68" t="s">
        <v>474</v>
      </c>
      <c r="C42" s="67" t="s">
        <v>475</v>
      </c>
      <c r="D42" s="67">
        <v>3</v>
      </c>
    </row>
    <row r="43" spans="1:4" ht="28.5" x14ac:dyDescent="0.3">
      <c r="A43" s="66" t="s">
        <v>105</v>
      </c>
      <c r="B43" s="68" t="s">
        <v>485</v>
      </c>
      <c r="C43" s="67" t="s">
        <v>410</v>
      </c>
      <c r="D43" s="67">
        <v>1</v>
      </c>
    </row>
    <row r="44" spans="1:4" ht="28.5" customHeight="1" x14ac:dyDescent="0.3">
      <c r="A44" s="66" t="s">
        <v>106</v>
      </c>
      <c r="B44" s="68" t="s">
        <v>487</v>
      </c>
      <c r="C44" s="67" t="s">
        <v>60</v>
      </c>
      <c r="D44" s="67">
        <v>1</v>
      </c>
    </row>
    <row r="45" spans="1:4" ht="28.5" x14ac:dyDescent="0.3">
      <c r="A45" s="66" t="s">
        <v>107</v>
      </c>
      <c r="B45" s="68" t="s">
        <v>497</v>
      </c>
      <c r="C45" s="67" t="s">
        <v>67</v>
      </c>
      <c r="D45" s="67">
        <v>1</v>
      </c>
    </row>
    <row r="46" spans="1:4" x14ac:dyDescent="0.3">
      <c r="A46" s="66" t="s">
        <v>108</v>
      </c>
      <c r="B46" s="68" t="s">
        <v>163</v>
      </c>
      <c r="C46" s="67" t="s">
        <v>33</v>
      </c>
      <c r="D46" s="67">
        <v>3</v>
      </c>
    </row>
    <row r="47" spans="1:4" x14ac:dyDescent="0.3">
      <c r="A47" s="66" t="s">
        <v>109</v>
      </c>
      <c r="B47" s="68" t="s">
        <v>165</v>
      </c>
      <c r="C47" s="67" t="s">
        <v>3</v>
      </c>
      <c r="D47" s="67">
        <v>2</v>
      </c>
    </row>
    <row r="48" spans="1:4" ht="28.5" x14ac:dyDescent="0.3">
      <c r="A48" s="66" t="s">
        <v>110</v>
      </c>
      <c r="B48" s="68" t="s">
        <v>498</v>
      </c>
      <c r="C48" s="67" t="s">
        <v>76</v>
      </c>
      <c r="D48" s="67">
        <v>3</v>
      </c>
    </row>
    <row r="49" spans="1:6" x14ac:dyDescent="0.3">
      <c r="A49" s="66" t="s">
        <v>140</v>
      </c>
      <c r="B49" s="68" t="s">
        <v>502</v>
      </c>
      <c r="C49" s="67" t="s">
        <v>12</v>
      </c>
      <c r="D49" s="67">
        <v>3</v>
      </c>
    </row>
    <row r="50" spans="1:6" x14ac:dyDescent="0.3">
      <c r="A50" s="66" t="s">
        <v>113</v>
      </c>
      <c r="B50" s="68" t="s">
        <v>168</v>
      </c>
      <c r="C50" s="67" t="s">
        <v>33</v>
      </c>
      <c r="D50" s="67">
        <v>2</v>
      </c>
    </row>
    <row r="51" spans="1:6" x14ac:dyDescent="0.3">
      <c r="A51" s="66" t="s">
        <v>111</v>
      </c>
      <c r="B51" s="67" t="s">
        <v>514</v>
      </c>
      <c r="C51" s="67" t="s">
        <v>84</v>
      </c>
      <c r="D51" s="67">
        <v>1</v>
      </c>
    </row>
    <row r="52" spans="1:6" ht="28.5" x14ac:dyDescent="0.3">
      <c r="A52" s="66" t="s">
        <v>228</v>
      </c>
      <c r="B52" s="68" t="s">
        <v>515</v>
      </c>
      <c r="C52" s="67" t="s">
        <v>4</v>
      </c>
      <c r="D52" s="67">
        <v>3</v>
      </c>
    </row>
    <row r="53" spans="1:6" x14ac:dyDescent="0.3">
      <c r="A53" s="66" t="s">
        <v>114</v>
      </c>
      <c r="B53" s="68" t="s">
        <v>178</v>
      </c>
      <c r="C53" s="67" t="s">
        <v>33</v>
      </c>
      <c r="D53" s="67">
        <v>3</v>
      </c>
    </row>
    <row r="54" spans="1:6" x14ac:dyDescent="0.3">
      <c r="A54" s="66" t="s">
        <v>115</v>
      </c>
      <c r="B54" s="68" t="s">
        <v>179</v>
      </c>
      <c r="C54" s="67" t="s">
        <v>180</v>
      </c>
      <c r="D54" s="67">
        <v>1</v>
      </c>
    </row>
    <row r="55" spans="1:6" x14ac:dyDescent="0.3">
      <c r="A55" s="66" t="s">
        <v>116</v>
      </c>
      <c r="B55" s="68" t="s">
        <v>181</v>
      </c>
      <c r="C55" s="67" t="s">
        <v>33</v>
      </c>
      <c r="D55" s="67">
        <v>1</v>
      </c>
    </row>
    <row r="56" spans="1:6" x14ac:dyDescent="0.3">
      <c r="A56" s="66" t="s">
        <v>117</v>
      </c>
      <c r="B56" s="68" t="s">
        <v>632</v>
      </c>
      <c r="C56" s="72" t="s">
        <v>182</v>
      </c>
      <c r="D56" s="67">
        <v>3</v>
      </c>
    </row>
    <row r="57" spans="1:6" x14ac:dyDescent="0.3">
      <c r="A57" s="66" t="s">
        <v>118</v>
      </c>
      <c r="B57" s="68" t="s">
        <v>523</v>
      </c>
      <c r="C57" s="67" t="s">
        <v>90</v>
      </c>
      <c r="D57" s="67">
        <v>1</v>
      </c>
    </row>
    <row r="58" spans="1:6" x14ac:dyDescent="0.3">
      <c r="A58" s="66" t="s">
        <v>119</v>
      </c>
      <c r="B58" s="68" t="s">
        <v>188</v>
      </c>
      <c r="C58" s="67" t="s">
        <v>76</v>
      </c>
      <c r="D58" s="67">
        <v>3</v>
      </c>
    </row>
    <row r="59" spans="1:6" x14ac:dyDescent="0.3">
      <c r="A59" s="66" t="s">
        <v>189</v>
      </c>
      <c r="B59" s="67" t="s">
        <v>624</v>
      </c>
      <c r="C59" s="67" t="s">
        <v>12</v>
      </c>
      <c r="D59" s="67">
        <v>1</v>
      </c>
    </row>
    <row r="60" spans="1:6" x14ac:dyDescent="0.3">
      <c r="A60" s="66" t="s">
        <v>120</v>
      </c>
      <c r="B60" s="68" t="s">
        <v>531</v>
      </c>
      <c r="C60" s="67" t="s">
        <v>80</v>
      </c>
      <c r="D60" s="67">
        <v>1</v>
      </c>
    </row>
    <row r="61" spans="1:6" x14ac:dyDescent="0.3">
      <c r="A61" s="66" t="s">
        <v>191</v>
      </c>
      <c r="B61" s="68" t="s">
        <v>192</v>
      </c>
      <c r="C61" s="67" t="s">
        <v>10</v>
      </c>
      <c r="D61" s="67">
        <v>3</v>
      </c>
    </row>
    <row r="62" spans="1:6" x14ac:dyDescent="0.3">
      <c r="A62" s="66" t="s">
        <v>121</v>
      </c>
      <c r="B62" s="68" t="s">
        <v>193</v>
      </c>
      <c r="C62" s="67" t="s">
        <v>12</v>
      </c>
      <c r="D62" s="67">
        <v>3</v>
      </c>
    </row>
    <row r="63" spans="1:6" x14ac:dyDescent="0.3">
      <c r="A63" s="66" t="s">
        <v>122</v>
      </c>
      <c r="B63" s="68" t="s">
        <v>633</v>
      </c>
      <c r="C63" s="67" t="s">
        <v>199</v>
      </c>
      <c r="D63" s="67">
        <v>1</v>
      </c>
    </row>
    <row r="64" spans="1:6" x14ac:dyDescent="0.3">
      <c r="F64" s="65"/>
    </row>
    <row r="65" spans="6:6" x14ac:dyDescent="0.3">
      <c r="F65" s="65"/>
    </row>
  </sheetData>
  <sheetProtection algorithmName="SHA-512" hashValue="xXOe1BTyf8LzBHkKRO0VbTpZa+YNR09UkPBKNjxq7cLRXb2LELiGP0jsxnteDtM4vroS2Isw/L3h789Pbf0Y6Q==" saltValue="AfWwWHXyolhiW6KR/jhg2Q==" spinCount="100000" sheet="1" objects="1" scenarios="1"/>
  <autoFilter ref="A3:D66">
    <sortState ref="A4:D95">
      <sortCondition ref="A3:A95"/>
    </sortState>
  </autoFilter>
  <mergeCells count="1">
    <mergeCell ref="F3:N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ACC6"/>
  </sheetPr>
  <dimension ref="A1:J52"/>
  <sheetViews>
    <sheetView showGridLines="0" workbookViewId="0">
      <selection activeCell="G1" sqref="G1"/>
    </sheetView>
  </sheetViews>
  <sheetFormatPr baseColWidth="10" defaultRowHeight="16.5" x14ac:dyDescent="0.3"/>
  <cols>
    <col min="1" max="1" width="11.42578125" style="58"/>
    <col min="2" max="2" width="29.5703125" style="58" bestFit="1" customWidth="1"/>
    <col min="3" max="5" width="22.140625" style="58" customWidth="1"/>
    <col min="6" max="6" width="11.42578125" style="58"/>
    <col min="7" max="7" width="33.5703125" style="58" bestFit="1" customWidth="1"/>
    <col min="8" max="10" width="22.140625" style="58" customWidth="1"/>
    <col min="11" max="16384" width="11.42578125" style="58"/>
  </cols>
  <sheetData>
    <row r="1" spans="1:10" ht="22.5" customHeight="1" x14ac:dyDescent="0.3">
      <c r="A1" s="84" t="s">
        <v>586</v>
      </c>
      <c r="B1" s="84"/>
      <c r="C1" s="84"/>
      <c r="D1" s="84"/>
      <c r="E1" s="84"/>
      <c r="G1" s="85" t="s">
        <v>634</v>
      </c>
    </row>
    <row r="2" spans="1:10" ht="18" x14ac:dyDescent="0.3">
      <c r="B2" s="86"/>
      <c r="C2" s="87"/>
      <c r="D2" s="88"/>
      <c r="E2" s="87"/>
    </row>
    <row r="3" spans="1:10" ht="23.25" thickBot="1" x14ac:dyDescent="0.35">
      <c r="B3" s="188" t="s">
        <v>587</v>
      </c>
      <c r="C3" s="188"/>
      <c r="D3" s="188"/>
      <c r="E3" s="188"/>
      <c r="G3" s="188" t="s">
        <v>588</v>
      </c>
      <c r="H3" s="188"/>
      <c r="I3" s="188"/>
      <c r="J3" s="188"/>
    </row>
    <row r="4" spans="1:10" s="89" customFormat="1" ht="17.25" x14ac:dyDescent="0.3">
      <c r="B4" s="73" t="s">
        <v>200</v>
      </c>
      <c r="C4" s="74" t="s">
        <v>207</v>
      </c>
      <c r="D4" s="74" t="s">
        <v>208</v>
      </c>
      <c r="E4" s="75" t="s">
        <v>209</v>
      </c>
      <c r="F4" s="90"/>
      <c r="G4" s="76" t="s">
        <v>200</v>
      </c>
      <c r="H4" s="77" t="s">
        <v>589</v>
      </c>
      <c r="I4" s="77" t="s">
        <v>590</v>
      </c>
      <c r="J4" s="78" t="s">
        <v>591</v>
      </c>
    </row>
    <row r="5" spans="1:10" ht="100.5" thickBot="1" x14ac:dyDescent="0.35">
      <c r="B5" s="91" t="s">
        <v>201</v>
      </c>
      <c r="C5" s="92" t="s">
        <v>560</v>
      </c>
      <c r="D5" s="92"/>
      <c r="E5" s="93"/>
      <c r="F5" s="94"/>
      <c r="G5" s="91" t="s">
        <v>201</v>
      </c>
      <c r="H5" s="95" t="s">
        <v>592</v>
      </c>
      <c r="I5" s="96"/>
      <c r="J5" s="97"/>
    </row>
    <row r="6" spans="1:10" ht="17.25" thickBot="1" x14ac:dyDescent="0.35">
      <c r="B6" s="91" t="s">
        <v>467</v>
      </c>
      <c r="C6" s="92" t="s">
        <v>465</v>
      </c>
      <c r="D6" s="92"/>
      <c r="E6" s="93"/>
      <c r="F6" s="94"/>
      <c r="G6" s="91" t="s">
        <v>467</v>
      </c>
      <c r="H6" s="98" t="s">
        <v>593</v>
      </c>
      <c r="I6" s="99" t="s">
        <v>593</v>
      </c>
      <c r="J6" s="100" t="s">
        <v>593</v>
      </c>
    </row>
    <row r="7" spans="1:10" ht="43.5" thickBot="1" x14ac:dyDescent="0.35">
      <c r="B7" s="101" t="s">
        <v>66</v>
      </c>
      <c r="C7" s="102" t="s">
        <v>204</v>
      </c>
      <c r="D7" s="103" t="s">
        <v>51</v>
      </c>
      <c r="E7" s="104"/>
      <c r="F7" s="94"/>
      <c r="G7" s="101" t="s">
        <v>66</v>
      </c>
      <c r="H7" s="105" t="s">
        <v>594</v>
      </c>
      <c r="I7" s="106"/>
      <c r="J7" s="107"/>
    </row>
    <row r="8" spans="1:10" ht="17.25" thickBot="1" x14ac:dyDescent="0.35">
      <c r="B8" s="101" t="s">
        <v>202</v>
      </c>
      <c r="C8" s="108" t="s">
        <v>118</v>
      </c>
      <c r="D8" s="109"/>
      <c r="E8" s="110" t="s">
        <v>89</v>
      </c>
      <c r="F8" s="94"/>
      <c r="G8" s="101" t="s">
        <v>202</v>
      </c>
      <c r="H8" s="108" t="s">
        <v>118</v>
      </c>
      <c r="I8" s="106"/>
      <c r="J8" s="107"/>
    </row>
    <row r="9" spans="1:10" ht="100.5" thickBot="1" x14ac:dyDescent="0.35">
      <c r="B9" s="111" t="s">
        <v>15</v>
      </c>
      <c r="C9" s="105" t="s">
        <v>561</v>
      </c>
      <c r="D9" s="112"/>
      <c r="E9" s="113"/>
      <c r="F9" s="94"/>
      <c r="G9" s="111" t="s">
        <v>15</v>
      </c>
      <c r="H9" s="106" t="s">
        <v>593</v>
      </c>
      <c r="I9" s="106" t="s">
        <v>593</v>
      </c>
      <c r="J9" s="107" t="s">
        <v>593</v>
      </c>
    </row>
    <row r="10" spans="1:10" ht="17.25" thickBot="1" x14ac:dyDescent="0.35">
      <c r="B10" s="114" t="s">
        <v>199</v>
      </c>
      <c r="C10" s="115" t="s">
        <v>122</v>
      </c>
      <c r="D10" s="116"/>
      <c r="E10" s="117"/>
      <c r="F10" s="94"/>
      <c r="G10" s="114" t="s">
        <v>199</v>
      </c>
      <c r="H10" s="106" t="s">
        <v>122</v>
      </c>
      <c r="I10" s="106"/>
      <c r="J10" s="107"/>
    </row>
    <row r="11" spans="1:10" ht="200.25" thickBot="1" x14ac:dyDescent="0.35">
      <c r="B11" s="118" t="s">
        <v>12</v>
      </c>
      <c r="C11" s="119" t="s">
        <v>562</v>
      </c>
      <c r="D11" s="120" t="s">
        <v>206</v>
      </c>
      <c r="E11" s="121" t="s">
        <v>595</v>
      </c>
      <c r="F11" s="94"/>
      <c r="G11" s="118" t="s">
        <v>12</v>
      </c>
      <c r="H11" s="105" t="s">
        <v>596</v>
      </c>
      <c r="I11" s="106"/>
      <c r="J11" s="122" t="s">
        <v>597</v>
      </c>
    </row>
    <row r="12" spans="1:10" ht="17.25" thickBot="1" x14ac:dyDescent="0.35">
      <c r="B12" s="118" t="s">
        <v>478</v>
      </c>
      <c r="C12" s="119" t="s">
        <v>476</v>
      </c>
      <c r="D12" s="120"/>
      <c r="E12" s="121"/>
      <c r="F12" s="94"/>
      <c r="G12" s="118" t="s">
        <v>478</v>
      </c>
      <c r="H12" s="105" t="s">
        <v>593</v>
      </c>
      <c r="I12" s="106" t="s">
        <v>593</v>
      </c>
      <c r="J12" s="122" t="s">
        <v>593</v>
      </c>
    </row>
    <row r="13" spans="1:10" ht="17.25" thickBot="1" x14ac:dyDescent="0.35">
      <c r="B13" s="118" t="s">
        <v>182</v>
      </c>
      <c r="C13" s="119" t="s">
        <v>558</v>
      </c>
      <c r="D13" s="120"/>
      <c r="E13" s="121" t="s">
        <v>117</v>
      </c>
      <c r="F13" s="94"/>
      <c r="G13" s="118" t="s">
        <v>182</v>
      </c>
      <c r="H13" s="105" t="s">
        <v>593</v>
      </c>
      <c r="I13" s="105" t="s">
        <v>593</v>
      </c>
      <c r="J13" s="122" t="s">
        <v>593</v>
      </c>
    </row>
    <row r="14" spans="1:10" ht="43.5" thickBot="1" x14ac:dyDescent="0.35">
      <c r="B14" s="111" t="s">
        <v>3</v>
      </c>
      <c r="C14" s="123" t="s">
        <v>563</v>
      </c>
      <c r="D14" s="123" t="s">
        <v>205</v>
      </c>
      <c r="E14" s="113"/>
      <c r="F14" s="94"/>
      <c r="G14" s="111" t="s">
        <v>3</v>
      </c>
      <c r="H14" s="106"/>
      <c r="I14" s="123" t="s">
        <v>205</v>
      </c>
      <c r="J14" s="107"/>
    </row>
    <row r="15" spans="1:10" ht="17.25" thickBot="1" x14ac:dyDescent="0.35">
      <c r="B15" s="111" t="s">
        <v>62</v>
      </c>
      <c r="C15" s="108" t="s">
        <v>44</v>
      </c>
      <c r="D15" s="112"/>
      <c r="E15" s="113"/>
      <c r="F15" s="94"/>
      <c r="G15" s="111" t="s">
        <v>62</v>
      </c>
      <c r="H15" s="108" t="s">
        <v>44</v>
      </c>
      <c r="I15" s="106"/>
      <c r="J15" s="107"/>
    </row>
    <row r="16" spans="1:10" ht="100.5" thickBot="1" x14ac:dyDescent="0.35">
      <c r="B16" s="111" t="s">
        <v>203</v>
      </c>
      <c r="C16" s="105" t="s">
        <v>564</v>
      </c>
      <c r="D16" s="105" t="s">
        <v>565</v>
      </c>
      <c r="E16" s="124" t="s">
        <v>566</v>
      </c>
      <c r="F16" s="94"/>
      <c r="G16" s="111" t="s">
        <v>203</v>
      </c>
      <c r="H16" s="105" t="s">
        <v>124</v>
      </c>
      <c r="I16" s="105" t="s">
        <v>45</v>
      </c>
      <c r="J16" s="124" t="s">
        <v>598</v>
      </c>
    </row>
    <row r="17" spans="2:10" ht="17.25" thickBot="1" x14ac:dyDescent="0.35">
      <c r="B17" s="111" t="s">
        <v>444</v>
      </c>
      <c r="C17" s="105" t="s">
        <v>442</v>
      </c>
      <c r="D17" s="105"/>
      <c r="E17" s="124"/>
      <c r="F17" s="94"/>
      <c r="G17" s="111" t="s">
        <v>444</v>
      </c>
      <c r="H17" s="105" t="s">
        <v>593</v>
      </c>
      <c r="I17" s="105" t="s">
        <v>593</v>
      </c>
      <c r="J17" s="124" t="s">
        <v>593</v>
      </c>
    </row>
    <row r="18" spans="2:10" ht="17.25" thickBot="1" x14ac:dyDescent="0.35">
      <c r="B18" s="111" t="s">
        <v>496</v>
      </c>
      <c r="C18" s="105" t="s">
        <v>494</v>
      </c>
      <c r="D18" s="105"/>
      <c r="E18" s="124"/>
      <c r="F18" s="94"/>
      <c r="G18" s="111" t="s">
        <v>496</v>
      </c>
      <c r="H18" s="105" t="s">
        <v>593</v>
      </c>
      <c r="I18" s="105" t="s">
        <v>593</v>
      </c>
      <c r="J18" s="124" t="s">
        <v>593</v>
      </c>
    </row>
    <row r="19" spans="2:10" ht="17.25" thickBot="1" x14ac:dyDescent="0.35">
      <c r="B19" s="111" t="s">
        <v>482</v>
      </c>
      <c r="C19" s="105" t="s">
        <v>567</v>
      </c>
      <c r="D19" s="105"/>
      <c r="E19" s="124"/>
      <c r="F19" s="94"/>
      <c r="G19" s="111" t="s">
        <v>482</v>
      </c>
      <c r="H19" s="105" t="s">
        <v>593</v>
      </c>
      <c r="I19" s="105" t="s">
        <v>593</v>
      </c>
      <c r="J19" s="124" t="s">
        <v>593</v>
      </c>
    </row>
    <row r="20" spans="2:10" ht="43.5" thickBot="1" x14ac:dyDescent="0.35">
      <c r="B20" s="111" t="s">
        <v>491</v>
      </c>
      <c r="C20" s="105" t="s">
        <v>568</v>
      </c>
      <c r="D20" s="105"/>
      <c r="E20" s="124"/>
      <c r="F20" s="94"/>
      <c r="G20" s="111" t="s">
        <v>491</v>
      </c>
      <c r="H20" s="105" t="s">
        <v>593</v>
      </c>
      <c r="I20" s="105" t="s">
        <v>593</v>
      </c>
      <c r="J20" s="124" t="s">
        <v>593</v>
      </c>
    </row>
    <row r="21" spans="2:10" ht="17.25" thickBot="1" x14ac:dyDescent="0.35">
      <c r="B21" s="111" t="s">
        <v>68</v>
      </c>
      <c r="C21" s="108"/>
      <c r="D21" s="108"/>
      <c r="E21" s="107" t="s">
        <v>98</v>
      </c>
      <c r="F21" s="94"/>
      <c r="G21" s="111" t="s">
        <v>68</v>
      </c>
      <c r="H21" s="108"/>
      <c r="I21" s="108"/>
      <c r="J21" s="107" t="s">
        <v>98</v>
      </c>
    </row>
    <row r="22" spans="2:10" ht="17.25" thickBot="1" x14ac:dyDescent="0.35">
      <c r="B22" s="111" t="s">
        <v>180</v>
      </c>
      <c r="C22" s="108" t="s">
        <v>115</v>
      </c>
      <c r="D22" s="108"/>
      <c r="E22" s="110"/>
      <c r="F22" s="94"/>
      <c r="G22" s="111" t="s">
        <v>180</v>
      </c>
      <c r="H22" s="108" t="s">
        <v>115</v>
      </c>
      <c r="I22" s="108"/>
      <c r="J22" s="110"/>
    </row>
    <row r="23" spans="2:10" ht="17.25" thickBot="1" x14ac:dyDescent="0.35">
      <c r="B23" s="111" t="s">
        <v>551</v>
      </c>
      <c r="C23" s="108" t="s">
        <v>549</v>
      </c>
      <c r="D23" s="108"/>
      <c r="E23" s="110"/>
      <c r="F23" s="94"/>
      <c r="G23" s="111" t="s">
        <v>551</v>
      </c>
      <c r="H23" s="108" t="s">
        <v>593</v>
      </c>
      <c r="I23" s="108" t="s">
        <v>593</v>
      </c>
      <c r="J23" s="110" t="s">
        <v>593</v>
      </c>
    </row>
    <row r="24" spans="2:10" ht="86.25" thickBot="1" x14ac:dyDescent="0.35">
      <c r="B24" s="111" t="s">
        <v>10</v>
      </c>
      <c r="C24" s="123" t="s">
        <v>210</v>
      </c>
      <c r="D24" s="108" t="s">
        <v>9</v>
      </c>
      <c r="E24" s="122" t="s">
        <v>211</v>
      </c>
      <c r="F24" s="94"/>
      <c r="G24" s="111" t="s">
        <v>10</v>
      </c>
      <c r="H24" s="106"/>
      <c r="I24" s="106" t="s">
        <v>9</v>
      </c>
      <c r="J24" s="107" t="s">
        <v>191</v>
      </c>
    </row>
    <row r="25" spans="2:10" ht="157.5" thickBot="1" x14ac:dyDescent="0.35">
      <c r="B25" s="111" t="s">
        <v>212</v>
      </c>
      <c r="C25" s="123" t="s">
        <v>569</v>
      </c>
      <c r="D25" s="123" t="s">
        <v>570</v>
      </c>
      <c r="E25" s="122" t="s">
        <v>571</v>
      </c>
      <c r="F25" s="94"/>
      <c r="G25" s="111" t="s">
        <v>212</v>
      </c>
      <c r="H25" s="105" t="s">
        <v>599</v>
      </c>
      <c r="I25" s="105" t="s">
        <v>600</v>
      </c>
      <c r="J25" s="124" t="s">
        <v>601</v>
      </c>
    </row>
    <row r="26" spans="2:10" ht="57.75" thickBot="1" x14ac:dyDescent="0.35">
      <c r="B26" s="111" t="s">
        <v>76</v>
      </c>
      <c r="C26" s="108"/>
      <c r="D26" s="108"/>
      <c r="E26" s="122" t="s">
        <v>572</v>
      </c>
      <c r="F26" s="94"/>
      <c r="G26" s="111" t="s">
        <v>76</v>
      </c>
      <c r="H26" s="108"/>
      <c r="I26" s="108"/>
      <c r="J26" s="122" t="s">
        <v>602</v>
      </c>
    </row>
    <row r="27" spans="2:10" ht="17.25" thickBot="1" x14ac:dyDescent="0.35">
      <c r="B27" s="111" t="s">
        <v>143</v>
      </c>
      <c r="C27" s="108" t="s">
        <v>99</v>
      </c>
      <c r="D27" s="108"/>
      <c r="E27" s="110"/>
      <c r="F27" s="94"/>
      <c r="G27" s="125" t="s">
        <v>603</v>
      </c>
      <c r="H27" s="106" t="s">
        <v>99</v>
      </c>
      <c r="I27" s="106"/>
      <c r="J27" s="107"/>
    </row>
    <row r="28" spans="2:10" ht="17.25" thickBot="1" x14ac:dyDescent="0.35">
      <c r="B28" s="111" t="s">
        <v>554</v>
      </c>
      <c r="C28" s="108" t="s">
        <v>552</v>
      </c>
      <c r="D28" s="108"/>
      <c r="E28" s="110"/>
      <c r="F28" s="94"/>
      <c r="G28" s="111" t="s">
        <v>554</v>
      </c>
      <c r="H28" s="106" t="s">
        <v>593</v>
      </c>
      <c r="I28" s="106" t="s">
        <v>593</v>
      </c>
      <c r="J28" s="107" t="s">
        <v>593</v>
      </c>
    </row>
    <row r="29" spans="2:10" ht="17.25" thickBot="1" x14ac:dyDescent="0.35">
      <c r="B29" s="111" t="s">
        <v>573</v>
      </c>
      <c r="C29" s="108"/>
      <c r="D29" s="108"/>
      <c r="E29" s="110" t="s">
        <v>150</v>
      </c>
      <c r="F29" s="94"/>
      <c r="G29" s="111" t="s">
        <v>573</v>
      </c>
      <c r="H29" s="106"/>
      <c r="I29" s="106"/>
      <c r="J29" s="107" t="s">
        <v>150</v>
      </c>
    </row>
    <row r="30" spans="2:10" ht="100.5" thickBot="1" x14ac:dyDescent="0.35">
      <c r="B30" s="111" t="s">
        <v>7</v>
      </c>
      <c r="C30" s="123" t="s">
        <v>574</v>
      </c>
      <c r="D30" s="108"/>
      <c r="E30" s="110" t="s">
        <v>85</v>
      </c>
      <c r="F30" s="94"/>
      <c r="G30" s="111" t="s">
        <v>7</v>
      </c>
      <c r="H30" s="105" t="s">
        <v>604</v>
      </c>
      <c r="I30" s="106"/>
      <c r="J30" s="107"/>
    </row>
    <row r="31" spans="2:10" ht="17.25" thickBot="1" x14ac:dyDescent="0.35">
      <c r="B31" s="111" t="s">
        <v>417</v>
      </c>
      <c r="C31" s="123" t="s">
        <v>415</v>
      </c>
      <c r="D31" s="108"/>
      <c r="E31" s="110"/>
      <c r="F31" s="94"/>
      <c r="G31" s="111" t="s">
        <v>605</v>
      </c>
      <c r="H31" s="105" t="s">
        <v>593</v>
      </c>
      <c r="I31" s="106" t="s">
        <v>593</v>
      </c>
      <c r="J31" s="107" t="s">
        <v>593</v>
      </c>
    </row>
    <row r="32" spans="2:10" ht="43.5" thickBot="1" x14ac:dyDescent="0.35">
      <c r="B32" s="111" t="s">
        <v>214</v>
      </c>
      <c r="C32" s="123" t="s">
        <v>575</v>
      </c>
      <c r="D32" s="108"/>
      <c r="E32" s="110"/>
      <c r="F32" s="94"/>
      <c r="G32" s="111" t="s">
        <v>214</v>
      </c>
      <c r="H32" s="123" t="s">
        <v>215</v>
      </c>
      <c r="I32" s="108"/>
      <c r="J32" s="110"/>
    </row>
    <row r="33" spans="2:10" ht="86.25" thickBot="1" x14ac:dyDescent="0.35">
      <c r="B33" s="111" t="s">
        <v>84</v>
      </c>
      <c r="C33" s="123" t="s">
        <v>576</v>
      </c>
      <c r="D33" s="108"/>
      <c r="E33" s="110"/>
      <c r="F33" s="94"/>
      <c r="G33" s="111" t="s">
        <v>84</v>
      </c>
      <c r="H33" s="105" t="s">
        <v>606</v>
      </c>
      <c r="I33" s="106"/>
      <c r="J33" s="107"/>
    </row>
    <row r="34" spans="2:10" ht="17.25" thickBot="1" x14ac:dyDescent="0.35">
      <c r="B34" s="111" t="s">
        <v>422</v>
      </c>
      <c r="C34" s="123" t="s">
        <v>577</v>
      </c>
      <c r="D34" s="108"/>
      <c r="E34" s="110"/>
      <c r="F34" s="94"/>
      <c r="G34" s="111" t="s">
        <v>422</v>
      </c>
      <c r="H34" s="105" t="s">
        <v>593</v>
      </c>
      <c r="I34" s="106" t="s">
        <v>593</v>
      </c>
      <c r="J34" s="107" t="s">
        <v>593</v>
      </c>
    </row>
    <row r="35" spans="2:10" ht="17.25" thickBot="1" x14ac:dyDescent="0.35">
      <c r="B35" s="111" t="s">
        <v>177</v>
      </c>
      <c r="C35" s="123"/>
      <c r="D35" s="108" t="s">
        <v>176</v>
      </c>
      <c r="E35" s="110"/>
      <c r="F35" s="94"/>
      <c r="G35" s="111" t="s">
        <v>177</v>
      </c>
      <c r="H35" s="105" t="s">
        <v>593</v>
      </c>
      <c r="I35" s="106" t="s">
        <v>593</v>
      </c>
      <c r="J35" s="107" t="s">
        <v>593</v>
      </c>
    </row>
    <row r="36" spans="2:10" ht="57.75" thickBot="1" x14ac:dyDescent="0.35">
      <c r="B36" s="126" t="s">
        <v>216</v>
      </c>
      <c r="C36" s="123" t="s">
        <v>578</v>
      </c>
      <c r="D36" s="123" t="s">
        <v>217</v>
      </c>
      <c r="E36" s="110" t="s">
        <v>16</v>
      </c>
      <c r="F36" s="94"/>
      <c r="G36" s="126" t="s">
        <v>216</v>
      </c>
      <c r="H36" s="105" t="s">
        <v>607</v>
      </c>
      <c r="I36" s="106"/>
      <c r="J36" s="107" t="s">
        <v>16</v>
      </c>
    </row>
    <row r="37" spans="2:10" ht="29.25" thickBot="1" x14ac:dyDescent="0.35">
      <c r="B37" s="111" t="s">
        <v>80</v>
      </c>
      <c r="C37" s="123" t="s">
        <v>120</v>
      </c>
      <c r="D37" s="108"/>
      <c r="E37" s="110"/>
      <c r="F37" s="94"/>
      <c r="G37" s="111" t="s">
        <v>80</v>
      </c>
      <c r="H37" s="123" t="s">
        <v>218</v>
      </c>
      <c r="I37" s="108"/>
      <c r="J37" s="110"/>
    </row>
    <row r="38" spans="2:10" ht="17.25" thickBot="1" x14ac:dyDescent="0.35">
      <c r="B38" s="111" t="s">
        <v>34</v>
      </c>
      <c r="C38" s="108" t="s">
        <v>96</v>
      </c>
      <c r="D38" s="108"/>
      <c r="E38" s="110"/>
      <c r="F38" s="94"/>
      <c r="G38" s="111" t="s">
        <v>34</v>
      </c>
      <c r="H38" s="108" t="s">
        <v>96</v>
      </c>
      <c r="I38" s="108"/>
      <c r="J38" s="110"/>
    </row>
    <row r="39" spans="2:10" ht="29.25" thickBot="1" x14ac:dyDescent="0.35">
      <c r="B39" s="111" t="s">
        <v>160</v>
      </c>
      <c r="C39" s="123" t="s">
        <v>579</v>
      </c>
      <c r="D39" s="108"/>
      <c r="E39" s="110"/>
      <c r="F39" s="94"/>
      <c r="G39" s="111" t="s">
        <v>160</v>
      </c>
      <c r="H39" s="127" t="s">
        <v>593</v>
      </c>
      <c r="I39" s="127" t="s">
        <v>593</v>
      </c>
      <c r="J39" s="110" t="s">
        <v>593</v>
      </c>
    </row>
    <row r="40" spans="2:10" ht="43.5" thickBot="1" x14ac:dyDescent="0.35">
      <c r="B40" s="111" t="s">
        <v>26</v>
      </c>
      <c r="C40" s="123" t="s">
        <v>580</v>
      </c>
      <c r="D40" s="108"/>
      <c r="E40" s="110"/>
      <c r="F40" s="94"/>
      <c r="G40" s="111" t="s">
        <v>26</v>
      </c>
      <c r="H40" s="108" t="s">
        <v>25</v>
      </c>
      <c r="I40" s="108"/>
      <c r="J40" s="110"/>
    </row>
    <row r="41" spans="2:10" ht="17.25" thickBot="1" x14ac:dyDescent="0.35">
      <c r="B41" s="111" t="s">
        <v>529</v>
      </c>
      <c r="C41" s="123" t="s">
        <v>528</v>
      </c>
      <c r="D41" s="108"/>
      <c r="E41" s="110"/>
      <c r="F41" s="94"/>
      <c r="G41" s="111" t="s">
        <v>529</v>
      </c>
      <c r="H41" s="108" t="s">
        <v>593</v>
      </c>
      <c r="I41" s="108" t="s">
        <v>593</v>
      </c>
      <c r="J41" s="110" t="s">
        <v>593</v>
      </c>
    </row>
    <row r="42" spans="2:10" ht="29.25" thickBot="1" x14ac:dyDescent="0.35">
      <c r="B42" s="111" t="s">
        <v>19</v>
      </c>
      <c r="C42" s="123" t="s">
        <v>219</v>
      </c>
      <c r="D42" s="108"/>
      <c r="E42" s="110"/>
      <c r="F42" s="94"/>
      <c r="G42" s="111" t="s">
        <v>19</v>
      </c>
      <c r="H42" s="108" t="s">
        <v>593</v>
      </c>
      <c r="I42" s="108" t="s">
        <v>593</v>
      </c>
      <c r="J42" s="110" t="s">
        <v>593</v>
      </c>
    </row>
    <row r="43" spans="2:10" ht="17.25" thickBot="1" x14ac:dyDescent="0.35">
      <c r="B43" s="111" t="s">
        <v>455</v>
      </c>
      <c r="C43" s="123"/>
      <c r="D43" s="108"/>
      <c r="E43" s="110" t="s">
        <v>453</v>
      </c>
      <c r="F43" s="94"/>
      <c r="G43" s="111" t="s">
        <v>455</v>
      </c>
      <c r="H43" s="108" t="s">
        <v>593</v>
      </c>
      <c r="I43" s="108" t="s">
        <v>593</v>
      </c>
      <c r="J43" s="110" t="s">
        <v>593</v>
      </c>
    </row>
    <row r="44" spans="2:10" ht="29.25" thickBot="1" x14ac:dyDescent="0.35">
      <c r="B44" s="111" t="s">
        <v>67</v>
      </c>
      <c r="C44" s="123" t="s">
        <v>220</v>
      </c>
      <c r="D44" s="108"/>
      <c r="E44" s="110"/>
      <c r="F44" s="94"/>
      <c r="G44" s="111" t="s">
        <v>67</v>
      </c>
      <c r="H44" s="123" t="s">
        <v>107</v>
      </c>
      <c r="I44" s="108"/>
      <c r="J44" s="110"/>
    </row>
    <row r="45" spans="2:10" ht="17.25" thickBot="1" x14ac:dyDescent="0.35">
      <c r="B45" s="111" t="s">
        <v>414</v>
      </c>
      <c r="C45" s="123" t="s">
        <v>412</v>
      </c>
      <c r="D45" s="108"/>
      <c r="E45" s="110"/>
      <c r="F45" s="94"/>
      <c r="G45" s="111" t="s">
        <v>414</v>
      </c>
      <c r="H45" s="123" t="s">
        <v>593</v>
      </c>
      <c r="I45" s="108" t="s">
        <v>593</v>
      </c>
      <c r="J45" s="110" t="s">
        <v>593</v>
      </c>
    </row>
    <row r="46" spans="2:10" ht="17.25" thickBot="1" x14ac:dyDescent="0.35">
      <c r="B46" s="111" t="s">
        <v>402</v>
      </c>
      <c r="C46" s="123"/>
      <c r="D46" s="108"/>
      <c r="E46" s="110" t="s">
        <v>16</v>
      </c>
      <c r="F46" s="94"/>
      <c r="G46" s="111" t="s">
        <v>402</v>
      </c>
      <c r="H46" s="123"/>
      <c r="I46" s="108"/>
      <c r="J46" s="110" t="s">
        <v>16</v>
      </c>
    </row>
    <row r="47" spans="2:10" ht="29.25" thickBot="1" x14ac:dyDescent="0.35">
      <c r="B47" s="111" t="s">
        <v>157</v>
      </c>
      <c r="C47" s="123" t="s">
        <v>581</v>
      </c>
      <c r="D47" s="108" t="s">
        <v>127</v>
      </c>
      <c r="E47" s="110" t="s">
        <v>187</v>
      </c>
      <c r="F47" s="94"/>
      <c r="G47" s="111" t="s">
        <v>157</v>
      </c>
      <c r="H47" s="123" t="s">
        <v>593</v>
      </c>
      <c r="I47" s="108" t="s">
        <v>593</v>
      </c>
      <c r="J47" s="110" t="s">
        <v>593</v>
      </c>
    </row>
    <row r="48" spans="2:10" ht="17.25" thickBot="1" x14ac:dyDescent="0.35">
      <c r="B48" s="111" t="s">
        <v>70</v>
      </c>
      <c r="C48" s="108" t="s">
        <v>535</v>
      </c>
      <c r="D48" s="108"/>
      <c r="E48" s="110"/>
      <c r="F48" s="94"/>
      <c r="G48" s="111" t="s">
        <v>70</v>
      </c>
      <c r="H48" s="123" t="s">
        <v>593</v>
      </c>
      <c r="I48" s="108" t="s">
        <v>593</v>
      </c>
      <c r="J48" s="110" t="s">
        <v>593</v>
      </c>
    </row>
    <row r="49" spans="2:10" ht="17.25" thickBot="1" x14ac:dyDescent="0.35">
      <c r="B49" s="111" t="s">
        <v>608</v>
      </c>
      <c r="C49" s="108"/>
      <c r="D49" s="108"/>
      <c r="E49" s="110" t="s">
        <v>506</v>
      </c>
      <c r="F49" s="94"/>
      <c r="G49" s="111" t="s">
        <v>608</v>
      </c>
      <c r="H49" s="123" t="s">
        <v>593</v>
      </c>
      <c r="I49" s="108" t="s">
        <v>593</v>
      </c>
      <c r="J49" s="110" t="s">
        <v>593</v>
      </c>
    </row>
    <row r="50" spans="2:10" ht="17.25" thickBot="1" x14ac:dyDescent="0.35">
      <c r="B50" s="111" t="s">
        <v>582</v>
      </c>
      <c r="C50" s="108"/>
      <c r="D50" s="108" t="s">
        <v>127</v>
      </c>
      <c r="E50" s="110"/>
      <c r="F50" s="94"/>
      <c r="G50" s="111" t="s">
        <v>582</v>
      </c>
      <c r="H50" s="123" t="s">
        <v>593</v>
      </c>
      <c r="I50" s="123" t="s">
        <v>593</v>
      </c>
      <c r="J50" s="110" t="s">
        <v>593</v>
      </c>
    </row>
    <row r="51" spans="2:10" ht="17.25" thickBot="1" x14ac:dyDescent="0.35">
      <c r="B51" s="111" t="s">
        <v>154</v>
      </c>
      <c r="C51" s="108"/>
      <c r="D51" s="108" t="s">
        <v>153</v>
      </c>
      <c r="E51" s="110"/>
      <c r="F51" s="94"/>
      <c r="G51" s="111" t="s">
        <v>154</v>
      </c>
      <c r="H51" s="123" t="s">
        <v>593</v>
      </c>
      <c r="I51" s="123" t="s">
        <v>593</v>
      </c>
      <c r="J51" s="110" t="s">
        <v>593</v>
      </c>
    </row>
    <row r="52" spans="2:10" ht="17.25" thickBot="1" x14ac:dyDescent="0.35">
      <c r="B52" s="111" t="s">
        <v>390</v>
      </c>
      <c r="C52" s="108"/>
      <c r="D52" s="108" t="s">
        <v>389</v>
      </c>
      <c r="E52" s="110"/>
      <c r="F52" s="94"/>
      <c r="G52" s="111" t="s">
        <v>390</v>
      </c>
      <c r="H52" s="108" t="s">
        <v>593</v>
      </c>
      <c r="I52" s="108" t="s">
        <v>593</v>
      </c>
      <c r="J52" s="110" t="s">
        <v>593</v>
      </c>
    </row>
  </sheetData>
  <sheetProtection algorithmName="SHA-512" hashValue="yAyGEBvA7w1oJyEp8VhhoL/pO6JZIonGRJHlxt6Z6kWPoaucap1OFewUi0Fc37NC8PJgvJtjqQDDhuGhNJH2kQ==" saltValue="yIS0MAssLWcxxdNcZQvbzg==" spinCount="100000" sheet="1" formatCells="0" formatColumns="0" formatRows="0"/>
  <mergeCells count="2">
    <mergeCell ref="B3:E3"/>
    <mergeCell ref="G3:J3"/>
  </mergeCells>
  <conditionalFormatting sqref="E4">
    <cfRule type="cellIs" dxfId="17" priority="10" operator="equal">
      <formula>3</formula>
    </cfRule>
  </conditionalFormatting>
  <conditionalFormatting sqref="C2 C4:C7">
    <cfRule type="cellIs" dxfId="16" priority="18" operator="equal">
      <formula>3</formula>
    </cfRule>
  </conditionalFormatting>
  <conditionalFormatting sqref="E2 C2 C4:C7 E4">
    <cfRule type="cellIs" dxfId="15" priority="15" operator="equal">
      <formula>3</formula>
    </cfRule>
    <cfRule type="cellIs" dxfId="14" priority="16" operator="equal">
      <formula>2</formula>
    </cfRule>
    <cfRule type="cellIs" dxfId="13" priority="17" operator="equal">
      <formula>1</formula>
    </cfRule>
  </conditionalFormatting>
  <conditionalFormatting sqref="D4">
    <cfRule type="cellIs" dxfId="12" priority="14" operator="equal">
      <formula>3</formula>
    </cfRule>
  </conditionalFormatting>
  <conditionalFormatting sqref="D4">
    <cfRule type="cellIs" dxfId="11" priority="11" operator="equal">
      <formula>3</formula>
    </cfRule>
    <cfRule type="cellIs" dxfId="10" priority="12" operator="equal">
      <formula>2</formula>
    </cfRule>
    <cfRule type="cellIs" dxfId="9" priority="13" operator="equal">
      <formula>1</formula>
    </cfRule>
  </conditionalFormatting>
  <conditionalFormatting sqref="J4">
    <cfRule type="cellIs" dxfId="8" priority="1" operator="equal">
      <formula>3</formula>
    </cfRule>
  </conditionalFormatting>
  <conditionalFormatting sqref="H4">
    <cfRule type="cellIs" dxfId="7" priority="9" operator="equal">
      <formula>3</formula>
    </cfRule>
  </conditionalFormatting>
  <conditionalFormatting sqref="J4 H4">
    <cfRule type="cellIs" dxfId="6" priority="6" operator="equal">
      <formula>3</formula>
    </cfRule>
    <cfRule type="cellIs" dxfId="5" priority="7" operator="equal">
      <formula>2</formula>
    </cfRule>
    <cfRule type="cellIs" dxfId="4" priority="8" operator="equal">
      <formula>1</formula>
    </cfRule>
  </conditionalFormatting>
  <conditionalFormatting sqref="I4">
    <cfRule type="cellIs" dxfId="3" priority="5" operator="equal">
      <formula>3</formula>
    </cfRule>
  </conditionalFormatting>
  <conditionalFormatting sqref="I4"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Notice</vt:lpstr>
      <vt:lpstr>Données patients</vt:lpstr>
      <vt:lpstr>Infos</vt:lpstr>
      <vt:lpstr>Calculateur charge</vt:lpstr>
      <vt:lpstr>Résultats</vt:lpstr>
      <vt:lpstr>Echelle CIA</vt:lpstr>
      <vt:lpstr>Echelle ACB</vt:lpstr>
      <vt:lpstr>Classes thérapeutiques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GRIVEL Charlotte</dc:creator>
  <cp:lastModifiedBy>BOURE Pauline</cp:lastModifiedBy>
  <cp:lastPrinted>2021-01-06T08:46:41Z</cp:lastPrinted>
  <dcterms:created xsi:type="dcterms:W3CDTF">2020-12-11T12:58:50Z</dcterms:created>
  <dcterms:modified xsi:type="dcterms:W3CDTF">2025-03-05T16:43:37Z</dcterms:modified>
</cp:coreProperties>
</file>