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Pharma\OMEDIT\2-THEMATIQUES\Santé mentale\3-Projets\3 - Médicaments anticholinergiques\5 - Audit évaluation charge ACH\"/>
    </mc:Choice>
  </mc:AlternateContent>
  <workbookProtection workbookAlgorithmName="SHA-512" workbookHashValue="FnU4dXHJ4FwnJJJm+WKc4esIZ1T3VKFLG64oBt8HeY8HW8sCSCjyusfLH4Kkwp6UsCCFtZuO1+at1vQpIBusLQ==" workbookSaltValue="Db4f9tbsb5aRHQuXrYSrFA==" workbookSpinCount="100000" lockStructure="1"/>
  <bookViews>
    <workbookView xWindow="825" yWindow="-105" windowWidth="19665" windowHeight="7455" activeTab="5"/>
  </bookViews>
  <sheets>
    <sheet name="Notice" sheetId="16" r:id="rId1"/>
    <sheet name="Données patients" sheetId="3" r:id="rId2"/>
    <sheet name="Infos" sheetId="13" state="hidden" r:id="rId3"/>
    <sheet name="Calculateur charge" sheetId="15" state="hidden" r:id="rId4"/>
    <sheet name="Résultats" sheetId="14" r:id="rId5"/>
    <sheet name="Echelles CIA et ACB" sheetId="20" r:id="rId6"/>
  </sheets>
  <definedNames>
    <definedName name="_xlnm._FilterDatabase" localSheetId="3" hidden="1">'Calculateur charge'!#REF!</definedName>
    <definedName name="_xlnm._FilterDatabase" localSheetId="1" hidden="1">'Données patients'!#REF!</definedName>
    <definedName name="_xlnm._FilterDatabase" localSheetId="5" hidden="1">'Echelles CIA et ACB'!$C$3:$E$169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5" l="1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P43" i="15"/>
  <c r="P44" i="15"/>
  <c r="P45" i="15"/>
  <c r="P46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T28" i="15"/>
  <c r="T29" i="15"/>
  <c r="T30" i="15"/>
  <c r="T31" i="15"/>
  <c r="T32" i="15"/>
  <c r="T33" i="15"/>
  <c r="T34" i="15"/>
  <c r="T35" i="15"/>
  <c r="T36" i="15"/>
  <c r="T37" i="15"/>
  <c r="T38" i="15"/>
  <c r="T39" i="15"/>
  <c r="T40" i="15"/>
  <c r="T41" i="15"/>
  <c r="T42" i="15"/>
  <c r="T43" i="15"/>
  <c r="T44" i="15"/>
  <c r="T45" i="15"/>
  <c r="T46" i="15"/>
  <c r="U28" i="15"/>
  <c r="U29" i="15"/>
  <c r="U30" i="15"/>
  <c r="U31" i="15"/>
  <c r="U32" i="15"/>
  <c r="U33" i="15"/>
  <c r="U34" i="15"/>
  <c r="U35" i="15"/>
  <c r="U36" i="15"/>
  <c r="U37" i="15"/>
  <c r="U38" i="15"/>
  <c r="U39" i="15"/>
  <c r="U40" i="15"/>
  <c r="U41" i="15"/>
  <c r="U42" i="15"/>
  <c r="U43" i="15"/>
  <c r="U44" i="15"/>
  <c r="U45" i="15"/>
  <c r="U46" i="15"/>
  <c r="V28" i="15"/>
  <c r="V29" i="15"/>
  <c r="V30" i="15"/>
  <c r="V31" i="15"/>
  <c r="V32" i="15"/>
  <c r="V33" i="15"/>
  <c r="V34" i="15"/>
  <c r="V35" i="15"/>
  <c r="V36" i="15"/>
  <c r="V37" i="15"/>
  <c r="V38" i="15"/>
  <c r="V39" i="15"/>
  <c r="V40" i="15"/>
  <c r="V41" i="15"/>
  <c r="V42" i="15"/>
  <c r="V43" i="15"/>
  <c r="V44" i="15"/>
  <c r="V45" i="15"/>
  <c r="V46" i="15"/>
  <c r="W28" i="15"/>
  <c r="W29" i="15"/>
  <c r="W30" i="15"/>
  <c r="W31" i="15"/>
  <c r="W32" i="15"/>
  <c r="W33" i="15"/>
  <c r="W34" i="15"/>
  <c r="W35" i="15"/>
  <c r="W36" i="15"/>
  <c r="W37" i="15"/>
  <c r="W38" i="15"/>
  <c r="W39" i="15"/>
  <c r="W40" i="15"/>
  <c r="W41" i="15"/>
  <c r="W42" i="15"/>
  <c r="W43" i="15"/>
  <c r="W44" i="15"/>
  <c r="W45" i="15"/>
  <c r="W46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6" i="15"/>
  <c r="Y28" i="15"/>
  <c r="Y29" i="15"/>
  <c r="Y30" i="15"/>
  <c r="Y31" i="15"/>
  <c r="Y32" i="15"/>
  <c r="Y33" i="15"/>
  <c r="Y34" i="15"/>
  <c r="Y35" i="15"/>
  <c r="Y36" i="15"/>
  <c r="Y37" i="15"/>
  <c r="Y38" i="15"/>
  <c r="Y39" i="15"/>
  <c r="Y40" i="15"/>
  <c r="Y41" i="15"/>
  <c r="Y42" i="15"/>
  <c r="Y43" i="15"/>
  <c r="Y44" i="15"/>
  <c r="Y45" i="15"/>
  <c r="Y46" i="15"/>
  <c r="Z28" i="15"/>
  <c r="Z29" i="15"/>
  <c r="Z30" i="15"/>
  <c r="Z31" i="15"/>
  <c r="Z32" i="15"/>
  <c r="Z33" i="15"/>
  <c r="Z34" i="15"/>
  <c r="Z35" i="15"/>
  <c r="Z36" i="15"/>
  <c r="Z37" i="15"/>
  <c r="Z38" i="15"/>
  <c r="Z39" i="15"/>
  <c r="Z40" i="15"/>
  <c r="Z41" i="15"/>
  <c r="Z42" i="15"/>
  <c r="Z43" i="15"/>
  <c r="Z44" i="15"/>
  <c r="Z45" i="15"/>
  <c r="Z46" i="15"/>
  <c r="AA28" i="15"/>
  <c r="AA29" i="15"/>
  <c r="AA30" i="15"/>
  <c r="AA31" i="15"/>
  <c r="AA32" i="15"/>
  <c r="AA33" i="15"/>
  <c r="AA34" i="15"/>
  <c r="AA35" i="15"/>
  <c r="AA36" i="15"/>
  <c r="AA37" i="15"/>
  <c r="AA38" i="15"/>
  <c r="AA39" i="15"/>
  <c r="AA40" i="15"/>
  <c r="AA41" i="15"/>
  <c r="AA42" i="15"/>
  <c r="AA43" i="15"/>
  <c r="AA44" i="15"/>
  <c r="AA45" i="15"/>
  <c r="AA46" i="15"/>
  <c r="AB28" i="15"/>
  <c r="AB29" i="15"/>
  <c r="AB30" i="15"/>
  <c r="AB31" i="15"/>
  <c r="AB32" i="15"/>
  <c r="AB33" i="15"/>
  <c r="AB34" i="15"/>
  <c r="AB35" i="15"/>
  <c r="AB36" i="15"/>
  <c r="AB37" i="15"/>
  <c r="AB38" i="15"/>
  <c r="AB39" i="15"/>
  <c r="AB40" i="15"/>
  <c r="AB41" i="15"/>
  <c r="AB42" i="15"/>
  <c r="AB43" i="15"/>
  <c r="AB44" i="15"/>
  <c r="AB45" i="15"/>
  <c r="AB46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D28" i="15" l="1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C27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B27" i="15"/>
  <c r="AE4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D4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C4" i="15"/>
  <c r="AC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B4" i="15"/>
  <c r="AB5" i="15"/>
  <c r="AB6" i="15"/>
  <c r="AB7" i="15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A4" i="15"/>
  <c r="AA5" i="15"/>
  <c r="AA6" i="15"/>
  <c r="AA7" i="15"/>
  <c r="AA8" i="15"/>
  <c r="AA9" i="15"/>
  <c r="AA10" i="15"/>
  <c r="AA11" i="15"/>
  <c r="AA12" i="15"/>
  <c r="AA13" i="15"/>
  <c r="AA14" i="15"/>
  <c r="AA15" i="15"/>
  <c r="AA16" i="15"/>
  <c r="AA17" i="15"/>
  <c r="AA18" i="15"/>
  <c r="AA19" i="15"/>
  <c r="AA20" i="15"/>
  <c r="AA21" i="15"/>
  <c r="AA22" i="15"/>
  <c r="Z4" i="15"/>
  <c r="Z5" i="15"/>
  <c r="Z6" i="15"/>
  <c r="Z7" i="15"/>
  <c r="Z8" i="15"/>
  <c r="Z9" i="15"/>
  <c r="Z10" i="15"/>
  <c r="Z11" i="15"/>
  <c r="Z12" i="15"/>
  <c r="Z13" i="15"/>
  <c r="Z14" i="15"/>
  <c r="Z15" i="15"/>
  <c r="Z16" i="15"/>
  <c r="Z17" i="15"/>
  <c r="Z18" i="15"/>
  <c r="Z19" i="15"/>
  <c r="Z20" i="15"/>
  <c r="Z21" i="15"/>
  <c r="Z22" i="15"/>
  <c r="Y4" i="15"/>
  <c r="Y5" i="15"/>
  <c r="Y6" i="15"/>
  <c r="Y7" i="15"/>
  <c r="Y8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X4" i="15"/>
  <c r="X5" i="15"/>
  <c r="X6" i="15"/>
  <c r="X7" i="15"/>
  <c r="X8" i="15"/>
  <c r="X9" i="15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W4" i="15"/>
  <c r="W5" i="15"/>
  <c r="W6" i="15"/>
  <c r="W7" i="15"/>
  <c r="W8" i="15"/>
  <c r="W9" i="15"/>
  <c r="W10" i="15"/>
  <c r="W11" i="15"/>
  <c r="W12" i="15"/>
  <c r="W13" i="15"/>
  <c r="W14" i="15"/>
  <c r="W15" i="15"/>
  <c r="W16" i="15"/>
  <c r="W17" i="15"/>
  <c r="W18" i="15"/>
  <c r="W19" i="15"/>
  <c r="W20" i="15"/>
  <c r="W21" i="15"/>
  <c r="W22" i="15"/>
  <c r="V4" i="15"/>
  <c r="V5" i="15"/>
  <c r="V6" i="15"/>
  <c r="V7" i="15"/>
  <c r="V8" i="15"/>
  <c r="V9" i="15"/>
  <c r="V10" i="15"/>
  <c r="V11" i="15"/>
  <c r="V12" i="15"/>
  <c r="V13" i="15"/>
  <c r="V14" i="15"/>
  <c r="V15" i="15"/>
  <c r="V16" i="15"/>
  <c r="V17" i="15"/>
  <c r="V18" i="15"/>
  <c r="V19" i="15"/>
  <c r="V20" i="15"/>
  <c r="V21" i="15"/>
  <c r="V22" i="15"/>
  <c r="U4" i="15"/>
  <c r="U5" i="15"/>
  <c r="U6" i="15"/>
  <c r="U7" i="15"/>
  <c r="U8" i="15"/>
  <c r="U9" i="15"/>
  <c r="U10" i="15"/>
  <c r="U11" i="15"/>
  <c r="U12" i="15"/>
  <c r="U13" i="15"/>
  <c r="U14" i="15"/>
  <c r="U15" i="15"/>
  <c r="U16" i="15"/>
  <c r="U17" i="15"/>
  <c r="U18" i="15"/>
  <c r="U19" i="15"/>
  <c r="U20" i="15"/>
  <c r="U21" i="15"/>
  <c r="U22" i="15"/>
  <c r="T4" i="15"/>
  <c r="T5" i="15"/>
  <c r="T6" i="15"/>
  <c r="T7" i="15"/>
  <c r="T8" i="15"/>
  <c r="T9" i="15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S4" i="15"/>
  <c r="S5" i="15"/>
  <c r="S6" i="15"/>
  <c r="S7" i="15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Q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P4" i="15"/>
  <c r="P5" i="15"/>
  <c r="P6" i="15"/>
  <c r="P7" i="15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O4" i="15"/>
  <c r="O5" i="15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N4" i="15"/>
  <c r="N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M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L21" i="15"/>
  <c r="L22" i="15"/>
  <c r="L4" i="15"/>
  <c r="L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K4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3" i="15"/>
  <c r="D3" i="15"/>
  <c r="E3" i="15"/>
  <c r="F3" i="15"/>
  <c r="G3" i="15"/>
  <c r="H3" i="15"/>
  <c r="I3" i="15"/>
  <c r="J3" i="15"/>
  <c r="K3" i="15"/>
  <c r="L3" i="15"/>
  <c r="M3" i="15"/>
  <c r="N3" i="15"/>
  <c r="O3" i="15"/>
  <c r="P3" i="15"/>
  <c r="Q3" i="15"/>
  <c r="R3" i="15"/>
  <c r="S3" i="15"/>
  <c r="T3" i="15"/>
  <c r="U3" i="15"/>
  <c r="V3" i="15"/>
  <c r="W3" i="15"/>
  <c r="X3" i="15"/>
  <c r="Y3" i="15"/>
  <c r="Z3" i="15"/>
  <c r="AA3" i="15"/>
  <c r="AB3" i="15"/>
  <c r="AC3" i="15"/>
  <c r="AD3" i="15"/>
  <c r="AE3" i="15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3" i="15"/>
  <c r="C71" i="14" l="1"/>
  <c r="G69" i="14" l="1"/>
  <c r="H69" i="14" s="1"/>
  <c r="G70" i="14"/>
  <c r="H70" i="14" s="1"/>
  <c r="G71" i="14"/>
  <c r="H71" i="14" s="1"/>
  <c r="G72" i="14"/>
  <c r="H72" i="14" s="1"/>
  <c r="G73" i="14"/>
  <c r="H73" i="14" s="1"/>
  <c r="G74" i="14"/>
  <c r="H74" i="14" s="1"/>
  <c r="G75" i="14"/>
  <c r="H75" i="14" s="1"/>
  <c r="G76" i="14"/>
  <c r="H76" i="14" s="1"/>
  <c r="G77" i="14"/>
  <c r="H77" i="14" s="1"/>
  <c r="G78" i="14"/>
  <c r="H78" i="14" s="1"/>
  <c r="G79" i="14"/>
  <c r="H79" i="14" s="1"/>
  <c r="G80" i="14"/>
  <c r="H80" i="14" s="1"/>
  <c r="G81" i="14"/>
  <c r="H81" i="14" s="1"/>
  <c r="G82" i="14"/>
  <c r="H82" i="14" s="1"/>
  <c r="G83" i="14"/>
  <c r="H83" i="14" s="1"/>
  <c r="G84" i="14"/>
  <c r="H84" i="14" s="1"/>
  <c r="C167" i="14"/>
  <c r="D167" i="14" s="1"/>
  <c r="C168" i="14"/>
  <c r="D168" i="14" s="1"/>
  <c r="C169" i="14"/>
  <c r="D169" i="14" s="1"/>
  <c r="C170" i="14"/>
  <c r="D170" i="14" s="1"/>
  <c r="C171" i="14"/>
  <c r="D171" i="14" s="1"/>
  <c r="C172" i="14"/>
  <c r="D172" i="14" s="1"/>
  <c r="C173" i="14"/>
  <c r="D173" i="14" s="1"/>
  <c r="C10" i="14"/>
  <c r="D10" i="14" s="1"/>
  <c r="C11" i="14"/>
  <c r="D11" i="14" s="1"/>
  <c r="C12" i="14"/>
  <c r="D12" i="14" s="1"/>
  <c r="C13" i="14"/>
  <c r="D13" i="14" s="1"/>
  <c r="G68" i="14" l="1"/>
  <c r="H68" i="14" s="1"/>
  <c r="G67" i="14"/>
  <c r="H67" i="14" s="1"/>
  <c r="G66" i="14"/>
  <c r="H66" i="14" s="1"/>
  <c r="G65" i="14"/>
  <c r="H65" i="14" s="1"/>
  <c r="G64" i="14"/>
  <c r="H64" i="14" s="1"/>
  <c r="G63" i="14"/>
  <c r="H63" i="14" s="1"/>
  <c r="G62" i="14"/>
  <c r="H62" i="14" s="1"/>
  <c r="G61" i="14"/>
  <c r="H61" i="14" s="1"/>
  <c r="G60" i="14"/>
  <c r="H60" i="14" s="1"/>
  <c r="G59" i="14"/>
  <c r="H59" i="14" s="1"/>
  <c r="G58" i="14"/>
  <c r="H58" i="14" s="1"/>
  <c r="G57" i="14"/>
  <c r="H57" i="14" s="1"/>
  <c r="G56" i="14"/>
  <c r="H56" i="14" s="1"/>
  <c r="G55" i="14"/>
  <c r="H55" i="14" s="1"/>
  <c r="G54" i="14"/>
  <c r="H54" i="14" s="1"/>
  <c r="G53" i="14"/>
  <c r="H53" i="14" s="1"/>
  <c r="G52" i="14"/>
  <c r="H52" i="14" s="1"/>
  <c r="G51" i="14"/>
  <c r="H51" i="14" s="1"/>
  <c r="G50" i="14"/>
  <c r="H50" i="14" s="1"/>
  <c r="G49" i="14"/>
  <c r="H49" i="14" s="1"/>
  <c r="G48" i="14"/>
  <c r="H48" i="14" s="1"/>
  <c r="G47" i="14"/>
  <c r="H47" i="14" s="1"/>
  <c r="G46" i="14"/>
  <c r="H46" i="14" s="1"/>
  <c r="G45" i="14"/>
  <c r="H45" i="14" s="1"/>
  <c r="G44" i="14"/>
  <c r="H44" i="14" s="1"/>
  <c r="G43" i="14"/>
  <c r="H43" i="14" s="1"/>
  <c r="G42" i="14"/>
  <c r="H42" i="14" s="1"/>
  <c r="G41" i="14"/>
  <c r="H41" i="14" s="1"/>
  <c r="G40" i="14"/>
  <c r="H40" i="14" s="1"/>
  <c r="G38" i="14"/>
  <c r="H38" i="14" s="1"/>
  <c r="C164" i="14"/>
  <c r="D164" i="14" s="1"/>
  <c r="C165" i="14"/>
  <c r="D165" i="14" s="1"/>
  <c r="C166" i="14"/>
  <c r="D166" i="14" s="1"/>
  <c r="C162" i="14"/>
  <c r="D162" i="14" s="1"/>
  <c r="C160" i="14"/>
  <c r="D160" i="14" s="1"/>
  <c r="C159" i="14"/>
  <c r="D159" i="14" s="1"/>
  <c r="C150" i="14"/>
  <c r="D150" i="14" s="1"/>
  <c r="C144" i="14"/>
  <c r="D144" i="14" s="1"/>
  <c r="C145" i="14"/>
  <c r="D145" i="14" s="1"/>
  <c r="C135" i="14"/>
  <c r="D135" i="14" s="1"/>
  <c r="C126" i="14"/>
  <c r="D126" i="14" s="1"/>
  <c r="C127" i="14"/>
  <c r="D127" i="14" s="1"/>
  <c r="C124" i="14"/>
  <c r="D124" i="14" s="1"/>
  <c r="C122" i="14"/>
  <c r="D122" i="14" s="1"/>
  <c r="C113" i="14"/>
  <c r="D113" i="14" s="1"/>
  <c r="C114" i="14"/>
  <c r="D114" i="14" s="1"/>
  <c r="C115" i="14"/>
  <c r="D115" i="14" s="1"/>
  <c r="C112" i="14"/>
  <c r="D112" i="14" s="1"/>
  <c r="C109" i="14"/>
  <c r="D109" i="14" s="1"/>
  <c r="C106" i="14"/>
  <c r="D106" i="14" s="1"/>
  <c r="C103" i="14"/>
  <c r="D103" i="14" s="1"/>
  <c r="C100" i="14"/>
  <c r="D100" i="14" s="1"/>
  <c r="C89" i="14"/>
  <c r="D89" i="14" s="1"/>
  <c r="C88" i="14"/>
  <c r="D88" i="14" s="1"/>
  <c r="C86" i="14"/>
  <c r="D86" i="14" s="1"/>
  <c r="C80" i="14"/>
  <c r="D80" i="14" s="1"/>
  <c r="C77" i="14"/>
  <c r="D77" i="14" s="1"/>
  <c r="C74" i="14"/>
  <c r="D74" i="14" s="1"/>
  <c r="C69" i="14"/>
  <c r="D69" i="14" s="1"/>
  <c r="C70" i="14"/>
  <c r="D70" i="14" s="1"/>
  <c r="D71" i="14"/>
  <c r="C72" i="14"/>
  <c r="D72" i="14" s="1"/>
  <c r="C68" i="14"/>
  <c r="D68" i="14" s="1"/>
  <c r="C60" i="14"/>
  <c r="D60" i="14" s="1"/>
  <c r="C54" i="14"/>
  <c r="D54" i="14" s="1"/>
  <c r="C49" i="14"/>
  <c r="D49" i="14" s="1"/>
  <c r="C40" i="14"/>
  <c r="D40" i="14" s="1"/>
  <c r="C32" i="14"/>
  <c r="D32" i="14" s="1"/>
  <c r="C25" i="14"/>
  <c r="D25" i="14" s="1"/>
  <c r="C24" i="14"/>
  <c r="D24" i="14" s="1"/>
  <c r="C21" i="14"/>
  <c r="D21" i="14" s="1"/>
  <c r="C22" i="14"/>
  <c r="D22" i="14" s="1"/>
  <c r="C16" i="14"/>
  <c r="D16" i="14" s="1"/>
  <c r="C9" i="14" l="1"/>
  <c r="C14" i="14"/>
  <c r="C15" i="14"/>
  <c r="C17" i="14"/>
  <c r="C18" i="14"/>
  <c r="C19" i="14"/>
  <c r="C20" i="14"/>
  <c r="C23" i="14"/>
  <c r="C26" i="14"/>
  <c r="C27" i="14"/>
  <c r="C28" i="14"/>
  <c r="C29" i="14"/>
  <c r="C30" i="14"/>
  <c r="C31" i="14"/>
  <c r="C33" i="14"/>
  <c r="C34" i="14"/>
  <c r="C35" i="14"/>
  <c r="C36" i="14"/>
  <c r="C37" i="14"/>
  <c r="C38" i="14"/>
  <c r="C39" i="14"/>
  <c r="C41" i="14"/>
  <c r="C42" i="14"/>
  <c r="C43" i="14"/>
  <c r="C44" i="14"/>
  <c r="C45" i="14"/>
  <c r="C46" i="14"/>
  <c r="C47" i="14"/>
  <c r="C48" i="14"/>
  <c r="C50" i="14"/>
  <c r="C51" i="14"/>
  <c r="C52" i="14"/>
  <c r="C53" i="14"/>
  <c r="C55" i="14"/>
  <c r="C56" i="14"/>
  <c r="C57" i="14"/>
  <c r="C58" i="14"/>
  <c r="C59" i="14"/>
  <c r="C61" i="14"/>
  <c r="C62" i="14"/>
  <c r="C63" i="14"/>
  <c r="C64" i="14"/>
  <c r="C65" i="14"/>
  <c r="C66" i="14"/>
  <c r="C67" i="14"/>
  <c r="C73" i="14"/>
  <c r="C75" i="14"/>
  <c r="C76" i="14"/>
  <c r="C78" i="14"/>
  <c r="C79" i="14"/>
  <c r="C81" i="14"/>
  <c r="C82" i="14"/>
  <c r="C83" i="14"/>
  <c r="C84" i="14"/>
  <c r="C85" i="14"/>
  <c r="C87" i="14"/>
  <c r="C90" i="14"/>
  <c r="C91" i="14"/>
  <c r="C92" i="14"/>
  <c r="C93" i="14"/>
  <c r="C94" i="14"/>
  <c r="C95" i="14"/>
  <c r="C96" i="14"/>
  <c r="C97" i="14"/>
  <c r="C98" i="14"/>
  <c r="C99" i="14"/>
  <c r="C101" i="14"/>
  <c r="C102" i="14"/>
  <c r="C104" i="14"/>
  <c r="C105" i="14"/>
  <c r="C107" i="14"/>
  <c r="C108" i="14"/>
  <c r="C110" i="14"/>
  <c r="C111" i="14"/>
  <c r="C116" i="14"/>
  <c r="C117" i="14"/>
  <c r="C118" i="14"/>
  <c r="C119" i="14"/>
  <c r="C120" i="14"/>
  <c r="C121" i="14"/>
  <c r="C123" i="14"/>
  <c r="C125" i="14"/>
  <c r="C128" i="14"/>
  <c r="C129" i="14"/>
  <c r="C130" i="14"/>
  <c r="C131" i="14"/>
  <c r="C132" i="14"/>
  <c r="C133" i="14"/>
  <c r="C134" i="14"/>
  <c r="C136" i="14"/>
  <c r="C137" i="14"/>
  <c r="C138" i="14"/>
  <c r="C139" i="14"/>
  <c r="C140" i="14"/>
  <c r="C141" i="14"/>
  <c r="C142" i="14"/>
  <c r="C143" i="14"/>
  <c r="C146" i="14"/>
  <c r="C147" i="14"/>
  <c r="C148" i="14"/>
  <c r="C149" i="14"/>
  <c r="C151" i="14"/>
  <c r="C152" i="14"/>
  <c r="C153" i="14"/>
  <c r="C154" i="14"/>
  <c r="C155" i="14"/>
  <c r="C156" i="14"/>
  <c r="C157" i="14"/>
  <c r="C158" i="14"/>
  <c r="C161" i="14"/>
  <c r="C163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9" i="14"/>
  <c r="G10" i="14"/>
  <c r="G11" i="14"/>
  <c r="G12" i="14"/>
  <c r="G13" i="14"/>
  <c r="G14" i="14"/>
  <c r="G9" i="14"/>
  <c r="F51" i="15" l="1"/>
  <c r="H51" i="15"/>
  <c r="J51" i="15"/>
  <c r="L51" i="15"/>
  <c r="N51" i="15"/>
  <c r="P51" i="15"/>
  <c r="R51" i="15"/>
  <c r="T51" i="15"/>
  <c r="V51" i="15"/>
  <c r="X51" i="15"/>
  <c r="Z51" i="15"/>
  <c r="AB51" i="15"/>
  <c r="AD51" i="15"/>
  <c r="H52" i="15"/>
  <c r="J52" i="15"/>
  <c r="L52" i="15"/>
  <c r="N52" i="15"/>
  <c r="P52" i="15"/>
  <c r="R52" i="15"/>
  <c r="T52" i="15"/>
  <c r="V52" i="15"/>
  <c r="X52" i="15"/>
  <c r="Z52" i="15"/>
  <c r="AB52" i="15"/>
  <c r="AD52" i="15"/>
  <c r="F53" i="15"/>
  <c r="H53" i="15"/>
  <c r="J53" i="15"/>
  <c r="L53" i="15"/>
  <c r="N53" i="15"/>
  <c r="P53" i="15"/>
  <c r="R53" i="15"/>
  <c r="T53" i="15"/>
  <c r="V53" i="15"/>
  <c r="X53" i="15"/>
  <c r="Z53" i="15"/>
  <c r="AB53" i="15"/>
  <c r="AD53" i="15"/>
  <c r="F54" i="15"/>
  <c r="H54" i="15"/>
  <c r="J54" i="15"/>
  <c r="L54" i="15"/>
  <c r="N54" i="15"/>
  <c r="P54" i="15"/>
  <c r="R54" i="15"/>
  <c r="T54" i="15"/>
  <c r="V54" i="15"/>
  <c r="X54" i="15"/>
  <c r="Z54" i="15"/>
  <c r="AB54" i="15"/>
  <c r="AD54" i="15"/>
  <c r="F55" i="15"/>
  <c r="H55" i="15"/>
  <c r="J55" i="15"/>
  <c r="L55" i="15"/>
  <c r="N55" i="15"/>
  <c r="P55" i="15"/>
  <c r="R55" i="15"/>
  <c r="T55" i="15"/>
  <c r="V55" i="15"/>
  <c r="X55" i="15"/>
  <c r="Z55" i="15"/>
  <c r="F56" i="15"/>
  <c r="H56" i="15"/>
  <c r="J56" i="15"/>
  <c r="L56" i="15"/>
  <c r="N56" i="15"/>
  <c r="P56" i="15"/>
  <c r="R56" i="15"/>
  <c r="T56" i="15"/>
  <c r="V56" i="15"/>
  <c r="X56" i="15"/>
  <c r="Z56" i="15"/>
  <c r="AD56" i="15"/>
  <c r="F57" i="15"/>
  <c r="H57" i="15"/>
  <c r="J57" i="15"/>
  <c r="L57" i="15"/>
  <c r="N57" i="15"/>
  <c r="P57" i="15"/>
  <c r="R57" i="15"/>
  <c r="T57" i="15"/>
  <c r="V57" i="15"/>
  <c r="X57" i="15"/>
  <c r="Z57" i="15"/>
  <c r="F58" i="15"/>
  <c r="H58" i="15"/>
  <c r="J58" i="15"/>
  <c r="L58" i="15"/>
  <c r="N58" i="15"/>
  <c r="P58" i="15"/>
  <c r="R58" i="15"/>
  <c r="T58" i="15"/>
  <c r="V58" i="15"/>
  <c r="X58" i="15"/>
  <c r="Z58" i="15"/>
  <c r="F59" i="15"/>
  <c r="H59" i="15"/>
  <c r="J59" i="15"/>
  <c r="L59" i="15"/>
  <c r="N59" i="15"/>
  <c r="P59" i="15"/>
  <c r="R59" i="15"/>
  <c r="T59" i="15"/>
  <c r="V59" i="15"/>
  <c r="X59" i="15"/>
  <c r="Z59" i="15"/>
  <c r="F60" i="15"/>
  <c r="H60" i="15"/>
  <c r="J60" i="15"/>
  <c r="L60" i="15"/>
  <c r="N60" i="15"/>
  <c r="P60" i="15"/>
  <c r="R60" i="15"/>
  <c r="T60" i="15"/>
  <c r="V60" i="15"/>
  <c r="X60" i="15"/>
  <c r="Z60" i="15"/>
  <c r="AD60" i="15"/>
  <c r="F61" i="15"/>
  <c r="H61" i="15"/>
  <c r="J61" i="15"/>
  <c r="L61" i="15"/>
  <c r="N61" i="15"/>
  <c r="P61" i="15"/>
  <c r="R61" i="15"/>
  <c r="T61" i="15"/>
  <c r="V61" i="15"/>
  <c r="X61" i="15"/>
  <c r="Z61" i="15"/>
  <c r="AD61" i="15"/>
  <c r="F62" i="15"/>
  <c r="H62" i="15"/>
  <c r="J62" i="15"/>
  <c r="L62" i="15"/>
  <c r="N62" i="15"/>
  <c r="P62" i="15"/>
  <c r="R62" i="15"/>
  <c r="T62" i="15"/>
  <c r="V62" i="15"/>
  <c r="X62" i="15"/>
  <c r="Z62" i="15"/>
  <c r="AD62" i="15"/>
  <c r="F63" i="15"/>
  <c r="H63" i="15"/>
  <c r="J63" i="15"/>
  <c r="L63" i="15"/>
  <c r="N63" i="15"/>
  <c r="P63" i="15"/>
  <c r="R63" i="15"/>
  <c r="T63" i="15"/>
  <c r="V63" i="15"/>
  <c r="X63" i="15"/>
  <c r="Z63" i="15"/>
  <c r="AD63" i="15"/>
  <c r="F64" i="15"/>
  <c r="H64" i="15"/>
  <c r="J64" i="15"/>
  <c r="L64" i="15"/>
  <c r="N64" i="15"/>
  <c r="P64" i="15"/>
  <c r="R64" i="15"/>
  <c r="T64" i="15"/>
  <c r="V64" i="15"/>
  <c r="X64" i="15"/>
  <c r="Z64" i="15"/>
  <c r="AD64" i="15"/>
  <c r="F65" i="15"/>
  <c r="H65" i="15"/>
  <c r="J65" i="15"/>
  <c r="L65" i="15"/>
  <c r="N65" i="15"/>
  <c r="P65" i="15"/>
  <c r="R65" i="15"/>
  <c r="T65" i="15"/>
  <c r="V65" i="15"/>
  <c r="X65" i="15"/>
  <c r="Z65" i="15"/>
  <c r="AD65" i="15"/>
  <c r="F66" i="15"/>
  <c r="H66" i="15"/>
  <c r="I66" i="15"/>
  <c r="J66" i="15"/>
  <c r="L66" i="15"/>
  <c r="M66" i="15"/>
  <c r="N66" i="15"/>
  <c r="P66" i="15"/>
  <c r="R66" i="15"/>
  <c r="T66" i="15"/>
  <c r="U66" i="15"/>
  <c r="V66" i="15"/>
  <c r="X66" i="15"/>
  <c r="Y66" i="15"/>
  <c r="Z66" i="15"/>
  <c r="AB66" i="15"/>
  <c r="AC66" i="15"/>
  <c r="AD66" i="15"/>
  <c r="F67" i="15"/>
  <c r="G67" i="15"/>
  <c r="H67" i="15"/>
  <c r="J67" i="15"/>
  <c r="K67" i="15"/>
  <c r="L67" i="15"/>
  <c r="N67" i="15"/>
  <c r="O67" i="15"/>
  <c r="P67" i="15"/>
  <c r="R67" i="15"/>
  <c r="S67" i="15"/>
  <c r="T67" i="15"/>
  <c r="V67" i="15"/>
  <c r="W67" i="15"/>
  <c r="X67" i="15"/>
  <c r="Z67" i="15"/>
  <c r="AA67" i="15"/>
  <c r="AD67" i="15"/>
  <c r="AE67" i="15"/>
  <c r="F68" i="15"/>
  <c r="H68" i="15"/>
  <c r="I68" i="15"/>
  <c r="J68" i="15"/>
  <c r="L68" i="15"/>
  <c r="M68" i="15"/>
  <c r="N68" i="15"/>
  <c r="P68" i="15"/>
  <c r="Q68" i="15"/>
  <c r="R68" i="15"/>
  <c r="T68" i="15"/>
  <c r="U68" i="15"/>
  <c r="V68" i="15"/>
  <c r="X68" i="15"/>
  <c r="Y68" i="15"/>
  <c r="Z68" i="15"/>
  <c r="AB68" i="15"/>
  <c r="AC68" i="15"/>
  <c r="AD68" i="15"/>
  <c r="F69" i="15"/>
  <c r="G69" i="15"/>
  <c r="H69" i="15"/>
  <c r="J69" i="15"/>
  <c r="K69" i="15"/>
  <c r="L69" i="15"/>
  <c r="N69" i="15"/>
  <c r="O69" i="15"/>
  <c r="P69" i="15"/>
  <c r="R69" i="15"/>
  <c r="S69" i="15"/>
  <c r="T69" i="15"/>
  <c r="V69" i="15"/>
  <c r="W69" i="15"/>
  <c r="X69" i="15"/>
  <c r="Z69" i="15"/>
  <c r="AA69" i="15"/>
  <c r="AD69" i="15"/>
  <c r="AE69" i="15"/>
  <c r="F70" i="15"/>
  <c r="H70" i="15"/>
  <c r="I70" i="15"/>
  <c r="J70" i="15"/>
  <c r="L70" i="15"/>
  <c r="M70" i="15"/>
  <c r="N70" i="15"/>
  <c r="P70" i="15"/>
  <c r="Q70" i="15"/>
  <c r="R70" i="15"/>
  <c r="T70" i="15"/>
  <c r="U70" i="15"/>
  <c r="V70" i="15"/>
  <c r="X70" i="15"/>
  <c r="Y70" i="15"/>
  <c r="Z70" i="15"/>
  <c r="AC70" i="15"/>
  <c r="AD70" i="15"/>
  <c r="B51" i="15"/>
  <c r="C51" i="15"/>
  <c r="D51" i="15"/>
  <c r="E51" i="15"/>
  <c r="D52" i="15"/>
  <c r="E52" i="15"/>
  <c r="C53" i="15"/>
  <c r="D53" i="15"/>
  <c r="E53" i="15"/>
  <c r="C54" i="15"/>
  <c r="D54" i="15"/>
  <c r="E54" i="15"/>
  <c r="C55" i="15"/>
  <c r="D55" i="15"/>
  <c r="E55" i="15"/>
  <c r="C56" i="15"/>
  <c r="D56" i="15"/>
  <c r="E56" i="15"/>
  <c r="C57" i="15"/>
  <c r="D57" i="15"/>
  <c r="E57" i="15"/>
  <c r="C58" i="15"/>
  <c r="D58" i="15"/>
  <c r="E58" i="15"/>
  <c r="C59" i="15"/>
  <c r="D59" i="15"/>
  <c r="E59" i="15"/>
  <c r="C60" i="15"/>
  <c r="D60" i="15"/>
  <c r="E60" i="15"/>
  <c r="C61" i="15"/>
  <c r="E61" i="15"/>
  <c r="C62" i="15"/>
  <c r="D62" i="15"/>
  <c r="E62" i="15"/>
  <c r="C63" i="15"/>
  <c r="D63" i="15"/>
  <c r="E63" i="15"/>
  <c r="C64" i="15"/>
  <c r="D64" i="15"/>
  <c r="C65" i="15"/>
  <c r="D65" i="15"/>
  <c r="E65" i="15"/>
  <c r="C66" i="15"/>
  <c r="D66" i="15"/>
  <c r="E66" i="15"/>
  <c r="C67" i="15"/>
  <c r="D67" i="15"/>
  <c r="C68" i="15"/>
  <c r="D68" i="15"/>
  <c r="E68" i="15"/>
  <c r="C69" i="15"/>
  <c r="D69" i="15"/>
  <c r="E69" i="15"/>
  <c r="C70" i="15"/>
  <c r="D70" i="15"/>
  <c r="E70" i="15"/>
  <c r="B52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53" i="15" l="1"/>
  <c r="F52" i="15"/>
  <c r="F71" i="15" s="1"/>
  <c r="F40" i="3" s="1"/>
  <c r="M21" i="14" s="1"/>
  <c r="E64" i="15"/>
  <c r="D61" i="15"/>
  <c r="D71" i="15" s="1"/>
  <c r="D40" i="3" s="1"/>
  <c r="M19" i="14" s="1"/>
  <c r="E67" i="15"/>
  <c r="Q66" i="15"/>
  <c r="P47" i="15"/>
  <c r="P39" i="3" s="1"/>
  <c r="L31" i="14" s="1"/>
  <c r="C52" i="15"/>
  <c r="C71" i="15" s="1"/>
  <c r="C40" i="3" s="1"/>
  <c r="M18" i="14" s="1"/>
  <c r="AE70" i="15"/>
  <c r="AA70" i="15"/>
  <c r="W70" i="15"/>
  <c r="S70" i="15"/>
  <c r="O70" i="15"/>
  <c r="K70" i="15"/>
  <c r="G70" i="15"/>
  <c r="AC69" i="15"/>
  <c r="Y69" i="15"/>
  <c r="U69" i="15"/>
  <c r="Q69" i="15"/>
  <c r="M69" i="15"/>
  <c r="I69" i="15"/>
  <c r="AE68" i="15"/>
  <c r="AA68" i="15"/>
  <c r="W68" i="15"/>
  <c r="S68" i="15"/>
  <c r="O68" i="15"/>
  <c r="K68" i="15"/>
  <c r="G68" i="15"/>
  <c r="AC67" i="15"/>
  <c r="Y67" i="15"/>
  <c r="U67" i="15"/>
  <c r="Q67" i="15"/>
  <c r="M67" i="15"/>
  <c r="I67" i="15"/>
  <c r="AE66" i="15"/>
  <c r="AA66" i="15"/>
  <c r="W66" i="15"/>
  <c r="S66" i="15"/>
  <c r="O66" i="15"/>
  <c r="K66" i="15"/>
  <c r="G66" i="15"/>
  <c r="AC65" i="15"/>
  <c r="Y65" i="15"/>
  <c r="U65" i="15"/>
  <c r="Q65" i="15"/>
  <c r="M65" i="15"/>
  <c r="X47" i="15"/>
  <c r="X39" i="3" s="1"/>
  <c r="L39" i="14" s="1"/>
  <c r="H47" i="15"/>
  <c r="H39" i="3" s="1"/>
  <c r="L23" i="14" s="1"/>
  <c r="Y47" i="15"/>
  <c r="Y39" i="3" s="1"/>
  <c r="L40" i="14" s="1"/>
  <c r="I47" i="15"/>
  <c r="I39" i="3" s="1"/>
  <c r="L24" i="14" s="1"/>
  <c r="I65" i="15"/>
  <c r="AE64" i="15"/>
  <c r="AA64" i="15"/>
  <c r="W64" i="15"/>
  <c r="S64" i="15"/>
  <c r="O64" i="15"/>
  <c r="K64" i="15"/>
  <c r="G64" i="15"/>
  <c r="AC63" i="15"/>
  <c r="Y63" i="15"/>
  <c r="U63" i="15"/>
  <c r="Q63" i="15"/>
  <c r="M63" i="15"/>
  <c r="I63" i="15"/>
  <c r="AE62" i="15"/>
  <c r="AA62" i="15"/>
  <c r="W62" i="15"/>
  <c r="S62" i="15"/>
  <c r="O62" i="15"/>
  <c r="K62" i="15"/>
  <c r="G62" i="15"/>
  <c r="AC61" i="15"/>
  <c r="Y61" i="15"/>
  <c r="U61" i="15"/>
  <c r="Q61" i="15"/>
  <c r="M61" i="15"/>
  <c r="I61" i="15"/>
  <c r="AA60" i="15"/>
  <c r="W60" i="15"/>
  <c r="S60" i="15"/>
  <c r="O60" i="15"/>
  <c r="K60" i="15"/>
  <c r="G60" i="15"/>
  <c r="AC59" i="15"/>
  <c r="Y59" i="15"/>
  <c r="U59" i="15"/>
  <c r="Q59" i="15"/>
  <c r="M59" i="15"/>
  <c r="I59" i="15"/>
  <c r="AE58" i="15"/>
  <c r="AA58" i="15"/>
  <c r="W58" i="15"/>
  <c r="S58" i="15"/>
  <c r="O58" i="15"/>
  <c r="K58" i="15"/>
  <c r="G58" i="15"/>
  <c r="AC57" i="15"/>
  <c r="Y57" i="15"/>
  <c r="U57" i="15"/>
  <c r="Q57" i="15"/>
  <c r="M57" i="15"/>
  <c r="I57" i="15"/>
  <c r="AA56" i="15"/>
  <c r="W56" i="15"/>
  <c r="S56" i="15"/>
  <c r="O56" i="15"/>
  <c r="K56" i="15"/>
  <c r="G56" i="15"/>
  <c r="AC55" i="15"/>
  <c r="Y55" i="15"/>
  <c r="U55" i="15"/>
  <c r="Q55" i="15"/>
  <c r="M55" i="15"/>
  <c r="I55" i="15"/>
  <c r="AE54" i="15"/>
  <c r="AA54" i="15"/>
  <c r="W54" i="15"/>
  <c r="S54" i="15"/>
  <c r="O54" i="15"/>
  <c r="K54" i="15"/>
  <c r="G54" i="15"/>
  <c r="AC53" i="15"/>
  <c r="Y53" i="15"/>
  <c r="U53" i="15"/>
  <c r="Q53" i="15"/>
  <c r="M53" i="15"/>
  <c r="I53" i="15"/>
  <c r="AA52" i="15"/>
  <c r="K52" i="15"/>
  <c r="AC51" i="15"/>
  <c r="Y51" i="15"/>
  <c r="U51" i="15"/>
  <c r="Q51" i="15"/>
  <c r="M51" i="15"/>
  <c r="I51" i="15"/>
  <c r="AC23" i="15"/>
  <c r="AC38" i="3" s="1"/>
  <c r="K44" i="14" s="1"/>
  <c r="L23" i="15"/>
  <c r="L38" i="3" s="1"/>
  <c r="K27" i="14" s="1"/>
  <c r="X23" i="15"/>
  <c r="X38" i="3" s="1"/>
  <c r="K39" i="14" s="1"/>
  <c r="M23" i="15"/>
  <c r="M38" i="3" s="1"/>
  <c r="K28" i="14" s="1"/>
  <c r="AC47" i="15"/>
  <c r="AC39" i="3" s="1"/>
  <c r="L44" i="14" s="1"/>
  <c r="U47" i="15"/>
  <c r="U39" i="3" s="1"/>
  <c r="L36" i="14" s="1"/>
  <c r="Q47" i="15"/>
  <c r="Q39" i="3" s="1"/>
  <c r="L32" i="14" s="1"/>
  <c r="M47" i="15"/>
  <c r="M39" i="3" s="1"/>
  <c r="L28" i="14" s="1"/>
  <c r="V23" i="15"/>
  <c r="V38" i="3" s="1"/>
  <c r="K37" i="14" s="1"/>
  <c r="H23" i="15"/>
  <c r="H38" i="3" s="1"/>
  <c r="K23" i="14" s="1"/>
  <c r="AE65" i="15"/>
  <c r="AA65" i="15"/>
  <c r="W65" i="15"/>
  <c r="S65" i="15"/>
  <c r="O65" i="15"/>
  <c r="K65" i="15"/>
  <c r="G65" i="15"/>
  <c r="AC64" i="15"/>
  <c r="Y64" i="15"/>
  <c r="U64" i="15"/>
  <c r="Q64" i="15"/>
  <c r="M64" i="15"/>
  <c r="I64" i="15"/>
  <c r="AE63" i="15"/>
  <c r="AA63" i="15"/>
  <c r="W63" i="15"/>
  <c r="S63" i="15"/>
  <c r="O63" i="15"/>
  <c r="K63" i="15"/>
  <c r="G63" i="15"/>
  <c r="AC62" i="15"/>
  <c r="R23" i="15"/>
  <c r="R38" i="3" s="1"/>
  <c r="K33" i="14" s="1"/>
  <c r="F23" i="15"/>
  <c r="F38" i="3" s="1"/>
  <c r="K21" i="14" s="1"/>
  <c r="L47" i="15"/>
  <c r="L39" i="3" s="1"/>
  <c r="L27" i="14" s="1"/>
  <c r="T47" i="15"/>
  <c r="T39" i="3" s="1"/>
  <c r="L35" i="14" s="1"/>
  <c r="Y62" i="15"/>
  <c r="U62" i="15"/>
  <c r="Q62" i="15"/>
  <c r="M62" i="15"/>
  <c r="I62" i="15"/>
  <c r="AE61" i="15"/>
  <c r="AA61" i="15"/>
  <c r="W61" i="15"/>
  <c r="S61" i="15"/>
  <c r="O61" i="15"/>
  <c r="K61" i="15"/>
  <c r="G61" i="15"/>
  <c r="AC60" i="15"/>
  <c r="Y60" i="15"/>
  <c r="U60" i="15"/>
  <c r="Q60" i="15"/>
  <c r="M60" i="15"/>
  <c r="I60" i="15"/>
  <c r="AE59" i="15"/>
  <c r="AA59" i="15"/>
  <c r="W59" i="15"/>
  <c r="S59" i="15"/>
  <c r="O59" i="15"/>
  <c r="K59" i="15"/>
  <c r="G59" i="15"/>
  <c r="AC58" i="15"/>
  <c r="Y58" i="15"/>
  <c r="U58" i="15"/>
  <c r="Q58" i="15"/>
  <c r="M58" i="15"/>
  <c r="I58" i="15"/>
  <c r="AE57" i="15"/>
  <c r="AA57" i="15"/>
  <c r="W57" i="15"/>
  <c r="S57" i="15"/>
  <c r="O57" i="15"/>
  <c r="K57" i="15"/>
  <c r="G57" i="15"/>
  <c r="AC56" i="15"/>
  <c r="Y56" i="15"/>
  <c r="U56" i="15"/>
  <c r="Q56" i="15"/>
  <c r="M56" i="15"/>
  <c r="I56" i="15"/>
  <c r="AE55" i="15"/>
  <c r="AA55" i="15"/>
  <c r="W55" i="15"/>
  <c r="S55" i="15"/>
  <c r="O55" i="15"/>
  <c r="K55" i="15"/>
  <c r="G55" i="15"/>
  <c r="AC54" i="15"/>
  <c r="Y54" i="15"/>
  <c r="U54" i="15"/>
  <c r="Q54" i="15"/>
  <c r="M54" i="15"/>
  <c r="I54" i="15"/>
  <c r="AE53" i="15"/>
  <c r="AA53" i="15"/>
  <c r="W53" i="15"/>
  <c r="S53" i="15"/>
  <c r="O53" i="15"/>
  <c r="K53" i="15"/>
  <c r="G53" i="15"/>
  <c r="AC52" i="15"/>
  <c r="Y52" i="15"/>
  <c r="U52" i="15"/>
  <c r="Q52" i="15"/>
  <c r="M52" i="15"/>
  <c r="I52" i="15"/>
  <c r="AE51" i="15"/>
  <c r="AA51" i="15"/>
  <c r="W51" i="15"/>
  <c r="S51" i="15"/>
  <c r="O51" i="15"/>
  <c r="K51" i="15"/>
  <c r="G51" i="15"/>
  <c r="AB69" i="15"/>
  <c r="AB67" i="15"/>
  <c r="AB65" i="15"/>
  <c r="AB63" i="15"/>
  <c r="AB61" i="15"/>
  <c r="AB59" i="15"/>
  <c r="AB57" i="15"/>
  <c r="AB55" i="15"/>
  <c r="AB47" i="15"/>
  <c r="AB39" i="3" s="1"/>
  <c r="L43" i="14" s="1"/>
  <c r="AB70" i="15"/>
  <c r="AB62" i="15"/>
  <c r="AB64" i="15"/>
  <c r="AB60" i="15"/>
  <c r="AB58" i="15"/>
  <c r="AB56" i="15"/>
  <c r="AB23" i="15"/>
  <c r="AB38" i="3" s="1"/>
  <c r="K43" i="14" s="1"/>
  <c r="AD58" i="15"/>
  <c r="AD59" i="15"/>
  <c r="AD57" i="15"/>
  <c r="AD55" i="15"/>
  <c r="AE56" i="15"/>
  <c r="AE60" i="15"/>
  <c r="Z71" i="15"/>
  <c r="Z40" i="3" s="1"/>
  <c r="M41" i="14" s="1"/>
  <c r="R71" i="15"/>
  <c r="R40" i="3" s="1"/>
  <c r="M33" i="14" s="1"/>
  <c r="N71" i="15"/>
  <c r="N40" i="3" s="1"/>
  <c r="M29" i="14" s="1"/>
  <c r="J71" i="15"/>
  <c r="J40" i="3" s="1"/>
  <c r="M25" i="14" s="1"/>
  <c r="V71" i="15"/>
  <c r="V40" i="3" s="1"/>
  <c r="M37" i="14" s="1"/>
  <c r="X71" i="15"/>
  <c r="X40" i="3" s="1"/>
  <c r="M39" i="14" s="1"/>
  <c r="T71" i="15"/>
  <c r="T40" i="3" s="1"/>
  <c r="M35" i="14" s="1"/>
  <c r="P71" i="15"/>
  <c r="P40" i="3" s="1"/>
  <c r="M31" i="14" s="1"/>
  <c r="L71" i="15"/>
  <c r="L40" i="3" s="1"/>
  <c r="M27" i="14" s="1"/>
  <c r="H71" i="15"/>
  <c r="H40" i="3" s="1"/>
  <c r="M23" i="14" s="1"/>
  <c r="Q23" i="15"/>
  <c r="Q38" i="3" s="1"/>
  <c r="K32" i="14" s="1"/>
  <c r="Z23" i="15"/>
  <c r="Z38" i="3" s="1"/>
  <c r="K41" i="14" s="1"/>
  <c r="U23" i="15"/>
  <c r="U38" i="3" s="1"/>
  <c r="K36" i="14" s="1"/>
  <c r="P23" i="15"/>
  <c r="P38" i="3" s="1"/>
  <c r="K31" i="14" s="1"/>
  <c r="J23" i="15"/>
  <c r="J38" i="3" s="1"/>
  <c r="K25" i="14" s="1"/>
  <c r="AE23" i="15"/>
  <c r="AE38" i="3" s="1"/>
  <c r="K46" i="14" s="1"/>
  <c r="AE52" i="15"/>
  <c r="AA23" i="15"/>
  <c r="AA38" i="3" s="1"/>
  <c r="K42" i="14" s="1"/>
  <c r="W23" i="15"/>
  <c r="W38" i="3" s="1"/>
  <c r="K38" i="14" s="1"/>
  <c r="W52" i="15"/>
  <c r="S23" i="15"/>
  <c r="S38" i="3" s="1"/>
  <c r="K34" i="14" s="1"/>
  <c r="O23" i="15"/>
  <c r="O38" i="3" s="1"/>
  <c r="K30" i="14" s="1"/>
  <c r="O52" i="15"/>
  <c r="K23" i="15"/>
  <c r="K38" i="3" s="1"/>
  <c r="K26" i="14" s="1"/>
  <c r="G23" i="15"/>
  <c r="G38" i="3" s="1"/>
  <c r="K22" i="14" s="1"/>
  <c r="G52" i="15"/>
  <c r="AE47" i="15"/>
  <c r="AE39" i="3" s="1"/>
  <c r="AA47" i="15"/>
  <c r="AA39" i="3" s="1"/>
  <c r="L42" i="14" s="1"/>
  <c r="W47" i="15"/>
  <c r="W39" i="3" s="1"/>
  <c r="L38" i="14" s="1"/>
  <c r="S47" i="15"/>
  <c r="S39" i="3" s="1"/>
  <c r="L34" i="14" s="1"/>
  <c r="O47" i="15"/>
  <c r="O39" i="3" s="1"/>
  <c r="L30" i="14" s="1"/>
  <c r="K47" i="15"/>
  <c r="K39" i="3" s="1"/>
  <c r="L26" i="14" s="1"/>
  <c r="G47" i="15"/>
  <c r="G39" i="3" s="1"/>
  <c r="L22" i="14" s="1"/>
  <c r="S52" i="15"/>
  <c r="AD23" i="15"/>
  <c r="AD38" i="3" s="1"/>
  <c r="K45" i="14" s="1"/>
  <c r="Y23" i="15"/>
  <c r="Y38" i="3" s="1"/>
  <c r="K40" i="14" s="1"/>
  <c r="T23" i="15"/>
  <c r="T38" i="3" s="1"/>
  <c r="K35" i="14" s="1"/>
  <c r="N23" i="15"/>
  <c r="N38" i="3" s="1"/>
  <c r="K29" i="14" s="1"/>
  <c r="I23" i="15"/>
  <c r="I38" i="3" s="1"/>
  <c r="K24" i="14" s="1"/>
  <c r="AD47" i="15"/>
  <c r="AD39" i="3" s="1"/>
  <c r="L45" i="14" s="1"/>
  <c r="Z47" i="15"/>
  <c r="Z39" i="3" s="1"/>
  <c r="L41" i="14" s="1"/>
  <c r="V47" i="15"/>
  <c r="V39" i="3" s="1"/>
  <c r="L37" i="14" s="1"/>
  <c r="R47" i="15"/>
  <c r="R39" i="3" s="1"/>
  <c r="L33" i="14" s="1"/>
  <c r="N47" i="15"/>
  <c r="N39" i="3" s="1"/>
  <c r="L29" i="14" s="1"/>
  <c r="J47" i="15"/>
  <c r="J39" i="3" s="1"/>
  <c r="L25" i="14" s="1"/>
  <c r="F47" i="15"/>
  <c r="F39" i="3" s="1"/>
  <c r="L21" i="14" s="1"/>
  <c r="C47" i="15"/>
  <c r="C39" i="3" s="1"/>
  <c r="L18" i="14" s="1"/>
  <c r="B71" i="15"/>
  <c r="B40" i="3" s="1"/>
  <c r="M17" i="14" s="1"/>
  <c r="E47" i="15"/>
  <c r="E39" i="3" s="1"/>
  <c r="L20" i="14" s="1"/>
  <c r="D47" i="15"/>
  <c r="D39" i="3" s="1"/>
  <c r="L19" i="14" s="1"/>
  <c r="B47" i="15"/>
  <c r="B39" i="3" s="1"/>
  <c r="L17" i="14" s="1"/>
  <c r="E23" i="15"/>
  <c r="E38" i="3" s="1"/>
  <c r="K20" i="14" s="1"/>
  <c r="D23" i="15"/>
  <c r="D38" i="3" s="1"/>
  <c r="K19" i="14" s="1"/>
  <c r="C23" i="15"/>
  <c r="C38" i="3" s="1"/>
  <c r="K18" i="14" s="1"/>
  <c r="B23" i="15"/>
  <c r="B38" i="3" l="1"/>
  <c r="K17" i="14" s="1"/>
  <c r="E71" i="15"/>
  <c r="E40" i="3" s="1"/>
  <c r="M20" i="14" s="1"/>
  <c r="L46" i="14"/>
  <c r="K12" i="14"/>
  <c r="AD71" i="15"/>
  <c r="AD40" i="3" s="1"/>
  <c r="M45" i="14" s="1"/>
  <c r="M71" i="15"/>
  <c r="M40" i="3" s="1"/>
  <c r="M28" i="14" s="1"/>
  <c r="AC71" i="15"/>
  <c r="AC40" i="3" s="1"/>
  <c r="M44" i="14" s="1"/>
  <c r="I71" i="15"/>
  <c r="I40" i="3" s="1"/>
  <c r="M24" i="14" s="1"/>
  <c r="Y71" i="15"/>
  <c r="Y40" i="3" s="1"/>
  <c r="M40" i="14" s="1"/>
  <c r="U71" i="15"/>
  <c r="U40" i="3" s="1"/>
  <c r="M36" i="14" s="1"/>
  <c r="K71" i="15"/>
  <c r="K40" i="3" s="1"/>
  <c r="M26" i="14" s="1"/>
  <c r="AA71" i="15"/>
  <c r="AA40" i="3" s="1"/>
  <c r="M42" i="14" s="1"/>
  <c r="Q71" i="15"/>
  <c r="Q40" i="3" s="1"/>
  <c r="M32" i="14" s="1"/>
  <c r="O71" i="15"/>
  <c r="O40" i="3" s="1"/>
  <c r="M30" i="14" s="1"/>
  <c r="AB71" i="15"/>
  <c r="AB40" i="3" s="1"/>
  <c r="M43" i="14" s="1"/>
  <c r="S71" i="15"/>
  <c r="S40" i="3" s="1"/>
  <c r="M34" i="14" s="1"/>
  <c r="G71" i="15"/>
  <c r="G40" i="3" s="1"/>
  <c r="M22" i="14" s="1"/>
  <c r="AE71" i="15"/>
  <c r="AE40" i="3" s="1"/>
  <c r="M46" i="14" s="1"/>
  <c r="W71" i="15"/>
  <c r="W40" i="3" s="1"/>
  <c r="M38" i="14" s="1"/>
  <c r="K9" i="14" l="1"/>
  <c r="H9" i="14"/>
  <c r="H13" i="14"/>
  <c r="H16" i="14"/>
  <c r="H19" i="14"/>
  <c r="H26" i="14"/>
  <c r="H33" i="14"/>
  <c r="D17" i="14"/>
  <c r="D23" i="14"/>
  <c r="D28" i="14"/>
  <c r="D33" i="14"/>
  <c r="D36" i="14"/>
  <c r="D41" i="14"/>
  <c r="D45" i="14"/>
  <c r="D50" i="14"/>
  <c r="D55" i="14"/>
  <c r="D59" i="14"/>
  <c r="D63" i="14"/>
  <c r="D67" i="14"/>
  <c r="D83" i="14"/>
  <c r="D90" i="14"/>
  <c r="D94" i="14"/>
  <c r="D98" i="14"/>
  <c r="D104" i="14"/>
  <c r="D110" i="14"/>
  <c r="D120" i="14"/>
  <c r="D130" i="14"/>
  <c r="D138" i="14"/>
  <c r="D141" i="14"/>
  <c r="D146" i="14"/>
  <c r="D151" i="14"/>
  <c r="D155" i="14"/>
  <c r="D161" i="14"/>
  <c r="H10" i="14"/>
  <c r="H17" i="14"/>
  <c r="H20" i="14"/>
  <c r="H23" i="14"/>
  <c r="H27" i="14"/>
  <c r="H30" i="14"/>
  <c r="H34" i="14"/>
  <c r="H37" i="14"/>
  <c r="D9" i="14"/>
  <c r="D14" i="14"/>
  <c r="D18" i="14"/>
  <c r="D26" i="14"/>
  <c r="D29" i="14"/>
  <c r="D34" i="14"/>
  <c r="D37" i="14"/>
  <c r="D42" i="14"/>
  <c r="D46" i="14"/>
  <c r="D51" i="14"/>
  <c r="D56" i="14"/>
  <c r="D61" i="14"/>
  <c r="D64" i="14"/>
  <c r="D76" i="14"/>
  <c r="D79" i="14"/>
  <c r="D84" i="14"/>
  <c r="D91" i="14"/>
  <c r="D95" i="14"/>
  <c r="D99" i="14"/>
  <c r="D105" i="14"/>
  <c r="D111" i="14"/>
  <c r="D117" i="14"/>
  <c r="D121" i="14"/>
  <c r="D125" i="14"/>
  <c r="D131" i="14"/>
  <c r="D134" i="14"/>
  <c r="D142" i="14"/>
  <c r="D147" i="14"/>
  <c r="D152" i="14"/>
  <c r="D156" i="14"/>
  <c r="D163" i="14"/>
  <c r="H11" i="14"/>
  <c r="H14" i="14"/>
  <c r="H18" i="14"/>
  <c r="H21" i="14"/>
  <c r="H24" i="14"/>
  <c r="H31" i="14"/>
  <c r="H35" i="14"/>
  <c r="D19" i="14"/>
  <c r="D30" i="14"/>
  <c r="D38" i="14"/>
  <c r="D43" i="14"/>
  <c r="D47" i="14"/>
  <c r="D52" i="14"/>
  <c r="D57" i="14"/>
  <c r="D65" i="14"/>
  <c r="D73" i="14"/>
  <c r="D81" i="14"/>
  <c r="D85" i="14"/>
  <c r="D92" i="14"/>
  <c r="D96" i="14"/>
  <c r="D101" i="14"/>
  <c r="D107" i="14"/>
  <c r="D116" i="14"/>
  <c r="D118" i="14"/>
  <c r="D123" i="14"/>
  <c r="D128" i="14"/>
  <c r="D132" i="14"/>
  <c r="D136" i="14"/>
  <c r="D139" i="14"/>
  <c r="D143" i="14"/>
  <c r="D148" i="14"/>
  <c r="D153" i="14"/>
  <c r="D157" i="14"/>
  <c r="H12" i="14"/>
  <c r="H15" i="14"/>
  <c r="H22" i="14"/>
  <c r="H25" i="14"/>
  <c r="H28" i="14"/>
  <c r="H29" i="14"/>
  <c r="H32" i="14"/>
  <c r="H36" i="14"/>
  <c r="H39" i="14"/>
  <c r="D15" i="14"/>
  <c r="D20" i="14"/>
  <c r="D27" i="14"/>
  <c r="D31" i="14"/>
  <c r="D35" i="14"/>
  <c r="D39" i="14"/>
  <c r="D44" i="14"/>
  <c r="D48" i="14"/>
  <c r="D53" i="14"/>
  <c r="D58" i="14"/>
  <c r="D62" i="14"/>
  <c r="D66" i="14"/>
  <c r="D75" i="14"/>
  <c r="D78" i="14"/>
  <c r="D82" i="14"/>
  <c r="D87" i="14"/>
  <c r="D93" i="14"/>
  <c r="D97" i="14"/>
  <c r="D102" i="14"/>
  <c r="D108" i="14"/>
  <c r="D119" i="14"/>
  <c r="D129" i="14"/>
  <c r="D133" i="14"/>
  <c r="D137" i="14"/>
  <c r="D140" i="14"/>
  <c r="D149" i="14"/>
  <c r="D154" i="14"/>
  <c r="D158" i="14"/>
  <c r="L9" i="14" l="1"/>
  <c r="L12" i="14"/>
  <c r="L47" i="14" l="1"/>
  <c r="M47" i="14"/>
  <c r="K47" i="14"/>
</calcChain>
</file>

<file path=xl/sharedStrings.xml><?xml version="1.0" encoding="utf-8"?>
<sst xmlns="http://schemas.openxmlformats.org/spreadsheetml/2006/main" count="1184" uniqueCount="443">
  <si>
    <t>DCI</t>
  </si>
  <si>
    <t>Score CIA</t>
  </si>
  <si>
    <t>Alprazolam</t>
  </si>
  <si>
    <t>Amantadine</t>
  </si>
  <si>
    <t>Amitriptyline</t>
  </si>
  <si>
    <t>Ampicilline</t>
  </si>
  <si>
    <t>Atropine</t>
  </si>
  <si>
    <t>Azathioprine</t>
  </si>
  <si>
    <t>Bromocriptine</t>
  </si>
  <si>
    <t>Bupropion</t>
  </si>
  <si>
    <t>Captopril</t>
  </si>
  <si>
    <t>Carbidopa</t>
  </si>
  <si>
    <t>Cefoxitine</t>
  </si>
  <si>
    <t>Chlorpromazine</t>
  </si>
  <si>
    <t>Antipsychotique</t>
  </si>
  <si>
    <t>Ciclosporine</t>
  </si>
  <si>
    <t>Citalopram</t>
  </si>
  <si>
    <t>Clindamycine</t>
  </si>
  <si>
    <t>Clomipramine</t>
  </si>
  <si>
    <t>Clonazepam</t>
  </si>
  <si>
    <t>Clorazepate</t>
  </si>
  <si>
    <t>Clozapine</t>
  </si>
  <si>
    <t>Colchicine</t>
  </si>
  <si>
    <t>Cyproheptadine</t>
  </si>
  <si>
    <t>Desloratadine</t>
  </si>
  <si>
    <t>Dexamethasone</t>
  </si>
  <si>
    <t>Diazepam</t>
  </si>
  <si>
    <t>Digoxine</t>
  </si>
  <si>
    <t>Diphenhydramine</t>
  </si>
  <si>
    <t>Disopyramide</t>
  </si>
  <si>
    <t>Domperidone</t>
  </si>
  <si>
    <t>Doxylamine</t>
  </si>
  <si>
    <t>Duloxetine</t>
  </si>
  <si>
    <t>Entacapone</t>
  </si>
  <si>
    <t>Famotidine</t>
  </si>
  <si>
    <t>Score ACB</t>
  </si>
  <si>
    <t>Fentanyl</t>
  </si>
  <si>
    <t>Fexofenadine</t>
  </si>
  <si>
    <t>Fluvoxamine</t>
  </si>
  <si>
    <t>Gentamicine</t>
  </si>
  <si>
    <t>Hydrocortisone</t>
  </si>
  <si>
    <t>Hydroxyzine</t>
  </si>
  <si>
    <t>Imipramine</t>
  </si>
  <si>
    <t>Ipratropium</t>
  </si>
  <si>
    <t>Isosorbide</t>
  </si>
  <si>
    <t>Levodopa</t>
  </si>
  <si>
    <t>Levomepromazine</t>
  </si>
  <si>
    <t>Lithium</t>
  </si>
  <si>
    <t>Cimetidine</t>
  </si>
  <si>
    <t>Dimenhydrinate</t>
  </si>
  <si>
    <t>Dipyridamole</t>
  </si>
  <si>
    <t>Doxepine</t>
  </si>
  <si>
    <t>Furosemide</t>
  </si>
  <si>
    <t>Haloperidol</t>
  </si>
  <si>
    <t>Loperamide</t>
  </si>
  <si>
    <t>Loxapine</t>
  </si>
  <si>
    <t>Metoprolol</t>
  </si>
  <si>
    <t>Morphine</t>
  </si>
  <si>
    <t>Nifedipine</t>
  </si>
  <si>
    <t>Olanzapine</t>
  </si>
  <si>
    <t>Oxcarbazepine</t>
  </si>
  <si>
    <t>Oxybutynine</t>
  </si>
  <si>
    <t>Prednisone</t>
  </si>
  <si>
    <t>Prednisolone</t>
  </si>
  <si>
    <t>Pimozide</t>
  </si>
  <si>
    <t>Quetiapine</t>
  </si>
  <si>
    <t>Quinidine</t>
  </si>
  <si>
    <t>Risperidone</t>
  </si>
  <si>
    <t>Scopolamine</t>
  </si>
  <si>
    <t>Theophylline</t>
  </si>
  <si>
    <t>Tolterodine</t>
  </si>
  <si>
    <t>Triamterene</t>
  </si>
  <si>
    <t>Trimipramine</t>
  </si>
  <si>
    <t>Warfarine</t>
  </si>
  <si>
    <t>Oxazepam</t>
  </si>
  <si>
    <t>Alimemazine</t>
  </si>
  <si>
    <t>Alverine</t>
  </si>
  <si>
    <t>Atenolol</t>
  </si>
  <si>
    <t>Baclofene</t>
  </si>
  <si>
    <t>Biperidene</t>
  </si>
  <si>
    <t>Carbamazepine</t>
  </si>
  <si>
    <t>Cetirizine</t>
  </si>
  <si>
    <t>Chlordiazepoxide</t>
  </si>
  <si>
    <t>Codeine</t>
  </si>
  <si>
    <t>Dexchlorpheniramine</t>
  </si>
  <si>
    <t>Dosulepine</t>
  </si>
  <si>
    <t>Tramadol</t>
  </si>
  <si>
    <t>Solifenacine</t>
  </si>
  <si>
    <t>Diltiazem</t>
  </si>
  <si>
    <t>Paroxetine</t>
  </si>
  <si>
    <t>Loratadine</t>
  </si>
  <si>
    <t>Lorazepam</t>
  </si>
  <si>
    <t>Maprotiline</t>
  </si>
  <si>
    <t>Meclozine</t>
  </si>
  <si>
    <t>Mequitazine</t>
  </si>
  <si>
    <t>Methadone</t>
  </si>
  <si>
    <t>Methocarbamol</t>
  </si>
  <si>
    <t>Methylprednisolone</t>
  </si>
  <si>
    <t>Midazolam</t>
  </si>
  <si>
    <t>Mirtazapine</t>
  </si>
  <si>
    <t>Oxycodone</t>
  </si>
  <si>
    <t>Phenelzine</t>
  </si>
  <si>
    <t>Piperacilline</t>
  </si>
  <si>
    <t>Pipotiazine</t>
  </si>
  <si>
    <t>Pramipexole</t>
  </si>
  <si>
    <t>Propericiazine</t>
  </si>
  <si>
    <t>Pseudoephedrine</t>
  </si>
  <si>
    <t>Selegiline</t>
  </si>
  <si>
    <t>Sertraline</t>
  </si>
  <si>
    <t>Tizanidine</t>
  </si>
  <si>
    <t>Trazodone</t>
  </si>
  <si>
    <t>Triamcinolone</t>
  </si>
  <si>
    <t>Trihexyphenidyle</t>
  </si>
  <si>
    <t>Triprolidine</t>
  </si>
  <si>
    <t>Tropatepine</t>
  </si>
  <si>
    <t>Trospium</t>
  </si>
  <si>
    <t>Vancomycine</t>
  </si>
  <si>
    <t>Cyamemazine</t>
  </si>
  <si>
    <t xml:space="preserve">Signification du score </t>
  </si>
  <si>
    <t>Sexe</t>
  </si>
  <si>
    <t>Metoclopramide</t>
  </si>
  <si>
    <t>Fluoxetine</t>
  </si>
  <si>
    <t>Promethazine</t>
  </si>
  <si>
    <t>Troubles cognitifs</t>
  </si>
  <si>
    <t>Troubles périphériques</t>
  </si>
  <si>
    <t>Âge (ans)</t>
  </si>
  <si>
    <t>Patient n°1</t>
  </si>
  <si>
    <t>Patient n°2</t>
  </si>
  <si>
    <t>Patient n°3</t>
  </si>
  <si>
    <t>Patient n°4</t>
  </si>
  <si>
    <t>Patient n°5</t>
  </si>
  <si>
    <t>Patient n°6</t>
  </si>
  <si>
    <t>Patient n°7</t>
  </si>
  <si>
    <t>Patient n°8</t>
  </si>
  <si>
    <t>Patient n°9</t>
  </si>
  <si>
    <t>Patient n°10</t>
  </si>
  <si>
    <t>Patient n°11</t>
  </si>
  <si>
    <t>Patient n°12</t>
  </si>
  <si>
    <t>Patient n°13</t>
  </si>
  <si>
    <t>Patient n°14</t>
  </si>
  <si>
    <t>Patient n°15</t>
  </si>
  <si>
    <t>Patient n°16</t>
  </si>
  <si>
    <t>Patient n°17</t>
  </si>
  <si>
    <t>Patient n°18</t>
  </si>
  <si>
    <t>Patient n°19</t>
  </si>
  <si>
    <t>Patient n°20</t>
  </si>
  <si>
    <t>Patient n°21</t>
  </si>
  <si>
    <t>Patient n°22</t>
  </si>
  <si>
    <t>Patient n°23</t>
  </si>
  <si>
    <t>Patient n°24</t>
  </si>
  <si>
    <t>Patient n°25</t>
  </si>
  <si>
    <t>Patient n°26</t>
  </si>
  <si>
    <t>Patient n°27</t>
  </si>
  <si>
    <t>Patient n°28</t>
  </si>
  <si>
    <t>Patient n°29</t>
  </si>
  <si>
    <t>Patient n°30</t>
  </si>
  <si>
    <t>Motif d'hospitalisation</t>
  </si>
  <si>
    <t>Trouble cognitif n°1</t>
  </si>
  <si>
    <t>Trouble cognitif n°2</t>
  </si>
  <si>
    <t>Trouble cognitif n°3</t>
  </si>
  <si>
    <t>Trouble périphérique n°1</t>
  </si>
  <si>
    <t>Trouble périphérique n°2</t>
  </si>
  <si>
    <t>Trouble périphérique n°3</t>
  </si>
  <si>
    <t>Autres</t>
  </si>
  <si>
    <t>Homme</t>
  </si>
  <si>
    <t>Femme</t>
  </si>
  <si>
    <t>sécheresse oculaire</t>
  </si>
  <si>
    <t>mydriase</t>
  </si>
  <si>
    <t xml:space="preserve">troubles de l'accomodation </t>
  </si>
  <si>
    <t>augmentation pression intraoculaire</t>
  </si>
  <si>
    <t>sécheresse buccale</t>
  </si>
  <si>
    <t xml:space="preserve">troubles de la mastication </t>
  </si>
  <si>
    <t>déglutition</t>
  </si>
  <si>
    <t xml:space="preserve">phonation </t>
  </si>
  <si>
    <t>tachycardie</t>
  </si>
  <si>
    <t>hypertension artérielle</t>
  </si>
  <si>
    <t xml:space="preserve">hyposudation </t>
  </si>
  <si>
    <t>rétention urinaire aigue</t>
  </si>
  <si>
    <t>constipation</t>
  </si>
  <si>
    <t xml:space="preserve">confusion </t>
  </si>
  <si>
    <t xml:space="preserve">agitation </t>
  </si>
  <si>
    <t xml:space="preserve">hallucinations </t>
  </si>
  <si>
    <t>désorientation spatio-temporelle</t>
  </si>
  <si>
    <t>troubles mnésiques</t>
  </si>
  <si>
    <t>%</t>
  </si>
  <si>
    <t>nombre</t>
  </si>
  <si>
    <t>Taux de patients avec un score CIA &gt; 5</t>
  </si>
  <si>
    <t>Moyenne</t>
  </si>
  <si>
    <t>Nombre de molécules anticholinergiques</t>
  </si>
  <si>
    <t xml:space="preserve"> Score ACB</t>
  </si>
  <si>
    <t>Nombre médicaments ACH</t>
  </si>
  <si>
    <t>DCI 1</t>
  </si>
  <si>
    <t>DCI 2</t>
  </si>
  <si>
    <t>DCI 3</t>
  </si>
  <si>
    <t>DCI 4</t>
  </si>
  <si>
    <t>DCI 5</t>
  </si>
  <si>
    <t>DCI 6</t>
  </si>
  <si>
    <t>DCI 7</t>
  </si>
  <si>
    <t>DCI 8</t>
  </si>
  <si>
    <t>DCI 9</t>
  </si>
  <si>
    <t>DCI 10</t>
  </si>
  <si>
    <t>DCI 11</t>
  </si>
  <si>
    <t>DCI 12</t>
  </si>
  <si>
    <t>DCI 13</t>
  </si>
  <si>
    <t>DCI 14</t>
  </si>
  <si>
    <t>DCI 15</t>
  </si>
  <si>
    <t>DCI 16</t>
  </si>
  <si>
    <t>DCI 17</t>
  </si>
  <si>
    <t>DCI 18</t>
  </si>
  <si>
    <t>DCI 19</t>
  </si>
  <si>
    <t>DCI 20</t>
  </si>
  <si>
    <t>Total</t>
  </si>
  <si>
    <t>Molécules (DCI) prescrites</t>
  </si>
  <si>
    <t>Troubles périphériques présents</t>
  </si>
  <si>
    <t>Troubles cognitifs présents</t>
  </si>
  <si>
    <t>Scores anticholinergiques</t>
  </si>
  <si>
    <t>Echelle CIA</t>
  </si>
  <si>
    <t>Patient 1</t>
  </si>
  <si>
    <t>Patient 2</t>
  </si>
  <si>
    <t>Patient 3</t>
  </si>
  <si>
    <t>Patient 4</t>
  </si>
  <si>
    <t>Echelle ACB</t>
  </si>
  <si>
    <t>Molécules avec action ACH</t>
  </si>
  <si>
    <t>Patient 5</t>
  </si>
  <si>
    <t>Patient 6</t>
  </si>
  <si>
    <t>Patient 7</t>
  </si>
  <si>
    <t>Patient 8</t>
  </si>
  <si>
    <t>Patient 9</t>
  </si>
  <si>
    <t>Patient 10</t>
  </si>
  <si>
    <t>Patient 11</t>
  </si>
  <si>
    <t>Patient 12</t>
  </si>
  <si>
    <t>Patient 13</t>
  </si>
  <si>
    <t>Patient 14</t>
  </si>
  <si>
    <t>Patient 15</t>
  </si>
  <si>
    <t>Patient 16</t>
  </si>
  <si>
    <t>Patient 17</t>
  </si>
  <si>
    <t>Patient 18</t>
  </si>
  <si>
    <t>Patient 19</t>
  </si>
  <si>
    <t>Patient 20</t>
  </si>
  <si>
    <t>Patient 21</t>
  </si>
  <si>
    <t>Patient 22</t>
  </si>
  <si>
    <t>Patient 23</t>
  </si>
  <si>
    <t>Patient 24</t>
  </si>
  <si>
    <t>Patient 25</t>
  </si>
  <si>
    <t>Patient 26</t>
  </si>
  <si>
    <t>Patient 27</t>
  </si>
  <si>
    <t>Patient 28</t>
  </si>
  <si>
    <t>Patient 29</t>
  </si>
  <si>
    <t>Patient 30</t>
  </si>
  <si>
    <t>oui</t>
  </si>
  <si>
    <t>non</t>
  </si>
  <si>
    <t>Médicament(s) correcteur(s)</t>
  </si>
  <si>
    <t>Molécules de l'échelle CIA</t>
  </si>
  <si>
    <t>Molécules de l'échelle ACB</t>
  </si>
  <si>
    <t>hyperthermie</t>
  </si>
  <si>
    <t>Préambule</t>
  </si>
  <si>
    <t>Notice</t>
  </si>
  <si>
    <t>&lt; Onglet données patients &gt;</t>
  </si>
  <si>
    <t>Règles à respecter</t>
  </si>
  <si>
    <t>&lt; Onglet "Résultats" &gt;</t>
  </si>
  <si>
    <t>- Taux de patient avec un score ACB ≥ 4</t>
  </si>
  <si>
    <t>- Taux de patient avec un score CIA &gt; 5</t>
  </si>
  <si>
    <t>- Ne pas mettre les accents dans le nom des molécules ;</t>
  </si>
  <si>
    <t>- Total des scores CIA et ACB par patient</t>
  </si>
  <si>
    <t>- Nombre de médicaments anticholinergique prescrits par patient et moyenne des 30 patients</t>
  </si>
  <si>
    <t>- Pourcentage de molécules prescrites avec une activité anticholinergique selon l'échelle CIA</t>
  </si>
  <si>
    <t>- Pourcentage de molécules prescrites avec une activité anticholinergique selon l'échelle ACB</t>
  </si>
  <si>
    <t>• Pour les spécialités avec plusieurs molécules, chaque molécule doit être écrite sur une ligne différente ;</t>
  </si>
  <si>
    <t>• En cas de prescription de plusieurs dosages et/ou formes d’une même molécule, n’inscrire la molécule qu’une seule fois ;</t>
  </si>
  <si>
    <t>- Ne pas renseigner les médicaments prescrits en « si besoin » ;</t>
  </si>
  <si>
    <t>- Faire attention à l'orthographe et aux erreurs de frappe ;</t>
  </si>
  <si>
    <t>- Ne pas laisser d'espace devant ou derrière le nom de la dénomination commune internationale ;</t>
  </si>
  <si>
    <t>- Sélectionner, à l’aide des listes déroulantes, les données concernant le sexe, l’âge, les troubles anticholinergiques centraux et/ou périphériques ressentis, la présence (ou non) de médicaments correcteurs ;</t>
  </si>
  <si>
    <t>- Indiquer le motif d’hospitalisation du patient ;</t>
  </si>
  <si>
    <t>- Renseigner la Dénomination Commune Internationale de chaque molécule prescrite :</t>
  </si>
  <si>
    <t>- Renseigner dans la colonne correspondant aux « Molécules (DCI) prescrites » la Dénomination Commune Internationale de chaque médicament de l’ordonnance (à l’exception des médicaments prescrits en « si besoin ») en veillant à respecter les règles ci-dessous.</t>
  </si>
  <si>
    <t>Dans l’onglet « Résultats », les résultats suivants sont calculés automatiquement :</t>
  </si>
  <si>
    <t>Aminophylline</t>
  </si>
  <si>
    <r>
      <t xml:space="preserve">Taux de patients avec un score ACB </t>
    </r>
    <r>
      <rPr>
        <sz val="11"/>
        <color theme="1"/>
        <rFont val="Segoe UI Emoji"/>
        <family val="2"/>
      </rPr>
      <t>≥ 4</t>
    </r>
  </si>
  <si>
    <r>
      <t>-</t>
    </r>
    <r>
      <rPr>
        <b/>
        <sz val="11"/>
        <color theme="1"/>
        <rFont val="Segoe UI Emoji"/>
        <family val="2"/>
      </rPr>
      <t>Echelle de Briet</t>
    </r>
    <r>
      <rPr>
        <sz val="11"/>
        <color theme="1"/>
        <rFont val="Segoe UI Emoji"/>
        <family val="2"/>
      </rPr>
      <t xml:space="preserve"> ou </t>
    </r>
    <r>
      <rPr>
        <b/>
        <sz val="11"/>
        <color theme="1"/>
        <rFont val="Segoe UI Emoji"/>
        <family val="2"/>
      </rPr>
      <t>CIA</t>
    </r>
    <r>
      <rPr>
        <sz val="11"/>
        <color theme="1"/>
        <rFont val="Segoe UI Emoji"/>
        <family val="2"/>
      </rPr>
      <t xml:space="preserve"> (Coefficient d'Imprégnation Anticholinergique) : évaluant les effets indésirables anticholinergiques </t>
    </r>
    <r>
      <rPr>
        <b/>
        <sz val="11"/>
        <color theme="1"/>
        <rFont val="Segoe UI Emoji"/>
        <family val="2"/>
      </rPr>
      <t>périphériques</t>
    </r>
  </si>
  <si>
    <r>
      <t>-</t>
    </r>
    <r>
      <rPr>
        <b/>
        <sz val="11"/>
        <color theme="1"/>
        <rFont val="Segoe UI Emoji"/>
        <family val="2"/>
      </rPr>
      <t xml:space="preserve">Echelle de Boustani </t>
    </r>
    <r>
      <rPr>
        <sz val="11"/>
        <color theme="1"/>
        <rFont val="Segoe UI Emoji"/>
        <family val="2"/>
      </rPr>
      <t xml:space="preserve">ou </t>
    </r>
    <r>
      <rPr>
        <b/>
        <sz val="11"/>
        <color theme="1"/>
        <rFont val="Segoe UI Emoji"/>
        <family val="2"/>
      </rPr>
      <t>ACB</t>
    </r>
    <r>
      <rPr>
        <sz val="11"/>
        <color theme="1"/>
        <rFont val="Segoe UI Emoji"/>
        <family val="2"/>
      </rPr>
      <t xml:space="preserve"> (Echelle du risque cognitif lié aux anticholinergiques) : échelle évaluant les effets indésirables anticholinergiques </t>
    </r>
    <r>
      <rPr>
        <b/>
        <sz val="11"/>
        <color theme="1"/>
        <rFont val="Segoe UI Emoji"/>
        <family val="2"/>
      </rPr>
      <t>centraux</t>
    </r>
  </si>
  <si>
    <r>
      <rPr>
        <b/>
        <sz val="11"/>
        <color theme="1"/>
        <rFont val="Segoe UI Emoji"/>
        <family val="2"/>
      </rPr>
      <t>Score = 2</t>
    </r>
    <r>
      <rPr>
        <sz val="11"/>
        <color theme="1"/>
        <rFont val="Segoe UI Emoji"/>
        <family val="2"/>
      </rPr>
      <t xml:space="preserve"> --&gt; potentiel anticholinergique modéré</t>
    </r>
  </si>
  <si>
    <t>Benazepril</t>
  </si>
  <si>
    <t>Non</t>
  </si>
  <si>
    <t>Betaxolol</t>
  </si>
  <si>
    <t>Oui</t>
  </si>
  <si>
    <t>Bisacodyl</t>
  </si>
  <si>
    <t>Bromazepam</t>
  </si>
  <si>
    <t>Celecoxib</t>
  </si>
  <si>
    <t>Clidinium</t>
  </si>
  <si>
    <t>Cycloserine</t>
  </si>
  <si>
    <t>Ephedrine</t>
  </si>
  <si>
    <t>Escitalopram</t>
  </si>
  <si>
    <t>Esketamine</t>
  </si>
  <si>
    <t>Estazolam</t>
  </si>
  <si>
    <t>Fesoterodine</t>
  </si>
  <si>
    <t>Flupentixol</t>
  </si>
  <si>
    <t>Ketamine</t>
  </si>
  <si>
    <t>Levocetirizine</t>
  </si>
  <si>
    <t>Metformine</t>
  </si>
  <si>
    <t>Methotrexate</t>
  </si>
  <si>
    <t>Nalbuphine</t>
  </si>
  <si>
    <t>Naratriptan</t>
  </si>
  <si>
    <t>Antimigraineux</t>
  </si>
  <si>
    <t>Nefopam</t>
  </si>
  <si>
    <t>Neomycine</t>
  </si>
  <si>
    <t>Paliperidone</t>
  </si>
  <si>
    <t>Penfluridol</t>
  </si>
  <si>
    <t>Pheniramine</t>
  </si>
  <si>
    <t>Phenobarbital</t>
  </si>
  <si>
    <t>Pipamperone</t>
  </si>
  <si>
    <t>Sulpiride</t>
  </si>
  <si>
    <t>Sumatriptan</t>
  </si>
  <si>
    <t>Trandolapril</t>
  </si>
  <si>
    <t>Tranylcypromine</t>
  </si>
  <si>
    <t>Valproate</t>
  </si>
  <si>
    <t>Valpromide</t>
  </si>
  <si>
    <t>Venlafaxine</t>
  </si>
  <si>
    <t>Ziprasidone</t>
  </si>
  <si>
    <t>Zolmitriptan</t>
  </si>
  <si>
    <t>Zuclopenthixol</t>
  </si>
  <si>
    <t>Passage de la BHE</t>
  </si>
  <si>
    <t>Aripiprazole</t>
  </si>
  <si>
    <t>Chlorphenamine</t>
  </si>
  <si>
    <t>Dextromethorphane</t>
  </si>
  <si>
    <t>Iproniazide</t>
  </si>
  <si>
    <t>Milnacipran</t>
  </si>
  <si>
    <t>Metopimazine</t>
  </si>
  <si>
    <t xml:space="preserve">La charge anticholinergique d'une prescription correspond au cumul des effets de plusieurs molécules capables d'entraîner des effets anticholinergiques. </t>
  </si>
  <si>
    <r>
      <t xml:space="preserve">Cet audit a été conçu pour évaluer la charge anticholinergique des prescriptions de </t>
    </r>
    <r>
      <rPr>
        <b/>
        <u/>
        <sz val="11"/>
        <color theme="1"/>
        <rFont val="Segoe UI Emoji"/>
        <family val="2"/>
      </rPr>
      <t>30 patients</t>
    </r>
    <r>
      <rPr>
        <sz val="11"/>
        <color theme="1"/>
        <rFont val="Segoe UI Emoji"/>
        <family val="2"/>
      </rPr>
      <t xml:space="preserve"> hospitalisés sur une période donnée.</t>
    </r>
  </si>
  <si>
    <r>
      <t xml:space="preserve">Renseigner les différents items pour chaque patient à partir de sa prescription médicamenteuse et du dossier patient </t>
    </r>
    <r>
      <rPr>
        <i/>
        <sz val="11"/>
        <color theme="1"/>
        <rFont val="Segoe UI Emoji"/>
        <family val="2"/>
      </rPr>
      <t>*</t>
    </r>
    <r>
      <rPr>
        <sz val="11"/>
        <color theme="1"/>
        <rFont val="Segoe UI Emoji"/>
        <family val="2"/>
      </rPr>
      <t xml:space="preserve"> :</t>
    </r>
  </si>
  <si>
    <r>
      <t>*</t>
    </r>
    <r>
      <rPr>
        <b/>
        <i/>
        <sz val="11"/>
        <color theme="1"/>
        <rFont val="Segoe UI Emoji"/>
        <family val="2"/>
      </rPr>
      <t xml:space="preserve"> </t>
    </r>
    <r>
      <rPr>
        <i/>
        <sz val="11"/>
        <color theme="1"/>
        <rFont val="Segoe UI Emoji"/>
        <family val="2"/>
      </rPr>
      <t xml:space="preserve">- Pour les patients </t>
    </r>
    <r>
      <rPr>
        <i/>
        <u/>
        <sz val="11"/>
        <color theme="1"/>
        <rFont val="Segoe UI Emoji"/>
        <family val="2"/>
      </rPr>
      <t>n'étant plus</t>
    </r>
    <r>
      <rPr>
        <i/>
        <sz val="11"/>
        <color theme="1"/>
        <rFont val="Segoe UI Emoji"/>
        <family val="2"/>
      </rPr>
      <t xml:space="preserve"> dans l'établissement le jour du recueil des données, il faut utiliser la dernière ordonnance réalisée au sein du service. Celle-ci doit dater d'au moins 48 heures après l'entrée du patient.
- Pour les patients étant </t>
    </r>
    <r>
      <rPr>
        <i/>
        <u/>
        <sz val="11"/>
        <color theme="1"/>
        <rFont val="Segoe UI Emoji"/>
        <family val="2"/>
      </rPr>
      <t>encore hospitalisés</t>
    </r>
    <r>
      <rPr>
        <i/>
        <sz val="11"/>
        <color theme="1"/>
        <rFont val="Segoe UI Emoji"/>
        <family val="2"/>
      </rPr>
      <t xml:space="preserve"> le jour du recueil des données, il faut utiliser l'ordonnance du jour de l'évaluation (patient entré depuis plus de 48 heures).</t>
    </r>
  </si>
  <si>
    <t>L'évaluation se base sur le "calculateur de charge anticholinergique" de l’OMEDIT Pays de Loire qui propose l’évaluation de la charge anticholinergique selon 2 échelles pour un patient donné :</t>
  </si>
  <si>
    <t>AUDIT D’EVALUATION DE LA CHARGE ANTICHOLINERGIQUE 
DES PRESCRIPTIONS MEDICAMENTEUSES</t>
  </si>
  <si>
    <r>
      <rPr>
        <u/>
        <sz val="11"/>
        <color theme="1"/>
        <rFont val="Segoe UI Emoji"/>
        <family val="2"/>
      </rPr>
      <t>Les critères d'inclusion sont les suivants</t>
    </r>
    <r>
      <rPr>
        <sz val="11"/>
        <color theme="1"/>
        <rFont val="Segoe UI Emoji"/>
        <family val="2"/>
      </rPr>
      <t xml:space="preserve"> : 
- Avoir été hospitalisé sur la période définie pour l'audit pour une durée minimale de 48 heures ;
- Avoir eu une prescription médicamenteuse réalisée par un médecin de l’établissement de santé.</t>
    </r>
  </si>
  <si>
    <t>Guaifenesine</t>
  </si>
  <si>
    <r>
      <rPr>
        <b/>
        <sz val="11"/>
        <color theme="1"/>
        <rFont val="Segoe UI Emoji"/>
        <family val="2"/>
      </rPr>
      <t>Score = 1</t>
    </r>
    <r>
      <rPr>
        <sz val="11"/>
        <color theme="1"/>
        <rFont val="Segoe UI Emoji"/>
        <family val="2"/>
      </rPr>
      <t xml:space="preserve"> --&gt; potentiel anticholinergique faible </t>
    </r>
  </si>
  <si>
    <r>
      <rPr>
        <b/>
        <sz val="11"/>
        <color theme="1"/>
        <rFont val="Segoe UI Emoji"/>
        <family val="2"/>
      </rPr>
      <t>Score = 3</t>
    </r>
    <r>
      <rPr>
        <sz val="11"/>
        <color theme="1"/>
        <rFont val="Segoe UI Emoji"/>
        <family val="2"/>
      </rPr>
      <t xml:space="preserve"> --&gt; potentiel anticholinergique fort  </t>
    </r>
  </si>
  <si>
    <t>Chlortalidone</t>
  </si>
  <si>
    <r>
      <rPr>
        <b/>
        <sz val="11"/>
        <color theme="1"/>
        <rFont val="Segoe UI Emoji"/>
        <family val="2"/>
      </rPr>
      <t>Score = 1</t>
    </r>
    <r>
      <rPr>
        <sz val="11"/>
        <color theme="1"/>
        <rFont val="Segoe UI Emoji"/>
        <family val="2"/>
      </rPr>
      <t xml:space="preserve"> --&gt; possible effet anticholinergique cognitif (preuve in vitro sans preuve clinique)</t>
    </r>
  </si>
  <si>
    <r>
      <rPr>
        <b/>
        <sz val="11"/>
        <color theme="1"/>
        <rFont val="Segoe UI Emoji"/>
        <family val="2"/>
      </rPr>
      <t>Score = 2</t>
    </r>
    <r>
      <rPr>
        <sz val="11"/>
        <color theme="1"/>
        <rFont val="Segoe UI Emoji"/>
        <family val="2"/>
      </rPr>
      <t xml:space="preserve"> --&gt; effet anticholinergique cognitif modéré cliniquement significatif</t>
    </r>
  </si>
  <si>
    <r>
      <rPr>
        <b/>
        <sz val="11"/>
        <color theme="1"/>
        <rFont val="Segoe UI Emoji"/>
        <family val="2"/>
      </rPr>
      <t>Score = 3</t>
    </r>
    <r>
      <rPr>
        <sz val="11"/>
        <color theme="1"/>
        <rFont val="Segoe UI Emoji"/>
        <family val="2"/>
      </rPr>
      <t xml:space="preserve"> --&gt; effet anticholinergique cognitif sévère cliniquement significatif</t>
    </r>
  </si>
  <si>
    <t>Amisulpride</t>
  </si>
  <si>
    <t>V4_Février 2026</t>
  </si>
  <si>
    <t>V4_février 2026</t>
  </si>
  <si>
    <t>IT : intrathécale - IV : intraveineux - IM : intramusculaire</t>
  </si>
  <si>
    <r>
      <rPr>
        <b/>
        <u/>
        <sz val="15"/>
        <color theme="1"/>
        <rFont val="Segoe UI Emoji"/>
        <family val="2"/>
      </rPr>
      <t>Echelles CIA</t>
    </r>
    <r>
      <rPr>
        <sz val="11"/>
        <color theme="1"/>
        <rFont val="Segoe UI Emoji"/>
        <family val="2"/>
      </rPr>
      <t xml:space="preserve"> (Coefficient d'imprégnation anticholinergique) </t>
    </r>
  </si>
  <si>
    <t>Classe pharmaco-thérapeutique</t>
  </si>
  <si>
    <t>Hypnotiques</t>
  </si>
  <si>
    <r>
      <rPr>
        <u/>
        <sz val="11"/>
        <color theme="1"/>
        <rFont val="Segoe UI Emoji"/>
        <family val="2"/>
      </rPr>
      <t>Source</t>
    </r>
    <r>
      <rPr>
        <sz val="11"/>
        <color theme="1"/>
        <rFont val="Segoe UI Emoji"/>
        <family val="2"/>
      </rPr>
      <t xml:space="preserve"> : </t>
    </r>
    <r>
      <rPr>
        <i/>
        <sz val="11"/>
        <color theme="1"/>
        <rFont val="Segoe UI Emoji"/>
        <family val="2"/>
      </rPr>
      <t>Javelot, H. 2022 « Mise à jour de l'échelle d'évaluation des effets anticholinergiques AIS d'après Briet et al. avec mention des puissances anticholinergiques et précision sur leurs aptitudes à traverser la barrière hématoencéphalique» revue de la littérature</t>
    </r>
  </si>
  <si>
    <t>Anxiolytiques</t>
  </si>
  <si>
    <t>Troubles fonctionnels digestifs et / ou biliaires</t>
  </si>
  <si>
    <t>Antiparkinsoniens ; Antiviraux</t>
  </si>
  <si>
    <t>Asthme et broncopneumopathies chroniques</t>
  </si>
  <si>
    <t>Non concerné</t>
  </si>
  <si>
    <t>* Collège national de Pharmacologie médicale. Pharmacomédicale.org [En ligne]. France (FR) ; [modifié le 11/05/2023 ; cité le 09/02/2026]. Disponible : https://urls.fr/yGuhk0</t>
  </si>
  <si>
    <t>Neuroleptiques</t>
  </si>
  <si>
    <t>Antidépresseurs ; Douleurs neuropatiques et algies rebelles ; Enurésie</t>
  </si>
  <si>
    <t>Bêta-lactamines : pénicillines</t>
  </si>
  <si>
    <r>
      <t xml:space="preserve">Echelle adaptée au marché </t>
    </r>
    <r>
      <rPr>
        <b/>
        <sz val="11"/>
        <color theme="1"/>
        <rFont val="Segoe UI Emoji"/>
        <family val="2"/>
      </rPr>
      <t xml:space="preserve">français </t>
    </r>
  </si>
  <si>
    <t>Antiarythmiques ; Antihypertenseurs</t>
  </si>
  <si>
    <t>Mydriatiques locaux ; Antispasmodiques ; Anesthésie générale ; Antiarythmiques</t>
  </si>
  <si>
    <t>Non pour formes collyre et pommade
Oui pour l'injectable</t>
  </si>
  <si>
    <t>Maladies inflammatoires de l'intestin ; Immunosuppresseurs</t>
  </si>
  <si>
    <t>Antispastiques</t>
  </si>
  <si>
    <t>Antihypertenseurs ; Insuffisance rénale</t>
  </si>
  <si>
    <t>Antihypertenseurs ; Insuffisance coronarienne</t>
  </si>
  <si>
    <t>Antiparkinsoniens</t>
  </si>
  <si>
    <r>
      <rPr>
        <b/>
        <u/>
        <sz val="15"/>
        <color theme="1"/>
        <rFont val="Segoe UI Emoji"/>
        <family val="2"/>
      </rPr>
      <t>Echelle ACB</t>
    </r>
    <r>
      <rPr>
        <sz val="11"/>
        <color theme="1"/>
        <rFont val="Segoe UI Emoji"/>
        <family val="2"/>
      </rPr>
      <t xml:space="preserve"> (Anticholinergic Cognitive Burden / Echelle du risque cognitif lié aux anticholinergiques)</t>
    </r>
  </si>
  <si>
    <t>Constipation</t>
  </si>
  <si>
    <r>
      <rPr>
        <u/>
        <sz val="11"/>
        <color theme="1"/>
        <rFont val="Segoe UI Emoji"/>
        <family val="2"/>
      </rPr>
      <t>Sources</t>
    </r>
    <r>
      <rPr>
        <sz val="11"/>
        <color theme="1"/>
        <rFont val="Segoe UI Emoji"/>
        <family val="2"/>
      </rPr>
      <t xml:space="preserve"> : </t>
    </r>
    <r>
      <rPr>
        <i/>
        <sz val="11"/>
        <color theme="1"/>
        <rFont val="Segoe UI Emoji"/>
        <family val="2"/>
      </rPr>
      <t xml:space="preserve">Boustani, M. 2008 « Impact of anticholinergics on the aging brain: a review and practical application ». Aging Health 4 (3): 311‑20 </t>
    </r>
  </si>
  <si>
    <t>Etats de dépendance</t>
  </si>
  <si>
    <t>Aging Brain Program of the Indiana University Center for Aging Research. (2012). Anticholinergic Cognitive Burden Scale: Aging Brain Care 2012 Update. Indiana University Center for Aging Research.</t>
  </si>
  <si>
    <t xml:space="preserve">Antihypertenseurs ; Insuffisance cardiaque ; Insuffisance rénale </t>
  </si>
  <si>
    <t>Antiépileptiques ; Douleurs neuropatiques et algies rebelles ; Normothymiques</t>
  </si>
  <si>
    <t>Bêta-lactamines : céphalosporines</t>
  </si>
  <si>
    <r>
      <t xml:space="preserve">Echelle adaptée au marché </t>
    </r>
    <r>
      <rPr>
        <b/>
        <sz val="11"/>
        <color theme="1"/>
        <rFont val="Segoe UI Emoji"/>
        <family val="2"/>
      </rPr>
      <t>américain</t>
    </r>
  </si>
  <si>
    <t>Anti-inflammatoires non stéroïdiens</t>
  </si>
  <si>
    <t>Antihistaminiques H1</t>
  </si>
  <si>
    <t>Congestion nasale</t>
  </si>
  <si>
    <t>Antihypertenseurs</t>
  </si>
  <si>
    <t>Immunosuppresseurs ; Dermatite atopique ; Psoriasis ; Transplantation ; Traitement de fond des rhumatismes inflammatoires ; Néphropathies glomérulaires primitives</t>
  </si>
  <si>
    <t>Reflux gastro-oesophagien ; Ulcère gastroduodénal</t>
  </si>
  <si>
    <t>Antidépresseurs</t>
  </si>
  <si>
    <t>Macrolides et apparentés</t>
  </si>
  <si>
    <t>Antidépresseurs ; Douleurs neuropathiques et algies rebelles</t>
  </si>
  <si>
    <t xml:space="preserve">Antiépileptiques  </t>
  </si>
  <si>
    <t xml:space="preserve">Antalgiques opioïdes de palier II </t>
  </si>
  <si>
    <t>Accès aigu de goutte</t>
  </si>
  <si>
    <t>Antibiotiques : oxazolidinones</t>
  </si>
  <si>
    <t>Anti-inflammatoires stéroïdiens : corticoïdes</t>
  </si>
  <si>
    <t>Antitussifs</t>
  </si>
  <si>
    <t>Antiarythmiques ; Insuffisance cardiaque</t>
  </si>
  <si>
    <t>Insuffisance coronarienne</t>
  </si>
  <si>
    <t>Nausées et vomissements</t>
  </si>
  <si>
    <t>Prévention cardiovasculaire ; Antithrombotique</t>
  </si>
  <si>
    <t>Antiarythmiques</t>
  </si>
  <si>
    <t>Hypnotiques ; Nausées et vomissements</t>
  </si>
  <si>
    <t>Sympathomimétiques IV</t>
  </si>
  <si>
    <t>Antidépresseurs ; Anesthésique générale</t>
  </si>
  <si>
    <t>Antalgiques opoïdes de palier III</t>
  </si>
  <si>
    <t>Vessie instable</t>
  </si>
  <si>
    <t>Antihistaminique H1</t>
  </si>
  <si>
    <t>Diurétiques</t>
  </si>
  <si>
    <t>Oui*</t>
  </si>
  <si>
    <t>Aminosides et apparentés</t>
  </si>
  <si>
    <t>Oui pour voies IT, intraventriculaire
Non pour voies IV et IM</t>
  </si>
  <si>
    <t>Mucolytiques</t>
  </si>
  <si>
    <t>Dermocorticoïdes ; Médicaments de l'axe hypophyso-surrénalien</t>
  </si>
  <si>
    <t>Hydroquinidine</t>
  </si>
  <si>
    <t>Hydroxychloroquine</t>
  </si>
  <si>
    <t>Antiphotosensibilisant ; Antiparasitaires systémiques ; Traitement de fond des rhumatismes inflammatoires</t>
  </si>
  <si>
    <t>Antihistaminiques H1 ; Anxiolytiques</t>
  </si>
  <si>
    <t>Antidépresseurs ; Douleurs neuropathiques et algies rebelles ; Enurésie</t>
  </si>
  <si>
    <t>Insuffisance cardiaque ; Insuffisance coronarienne</t>
  </si>
  <si>
    <t>Anesthésique générale</t>
  </si>
  <si>
    <t>Normothymiques</t>
  </si>
  <si>
    <t>Diarrhée</t>
  </si>
  <si>
    <t>Nausées et vomissements ; Antivertigineux</t>
  </si>
  <si>
    <t>Diabète</t>
  </si>
  <si>
    <t>Myorelaxants : voie générale</t>
  </si>
  <si>
    <t>Antinéoplasiques ; Psoriasis ; Traitement de fond des rhumatismes inflammatoires</t>
  </si>
  <si>
    <t>Nausées et vomissements ; Antiémétiques</t>
  </si>
  <si>
    <t>Antiarythmiques ; Antihypertenseurs ; Insuffisance coronarienne ; Antimigraineux</t>
  </si>
  <si>
    <t>Antiépileptiques ; Anesthésie générale</t>
  </si>
  <si>
    <t>Antalgiques opioïdes de palier III</t>
  </si>
  <si>
    <t>Antalgiques non opoïdes</t>
  </si>
  <si>
    <t>Antibiotiques aminosides</t>
  </si>
  <si>
    <t>Neuroleptiques ; Normothymiques</t>
  </si>
  <si>
    <t>Antiépileptiques</t>
  </si>
  <si>
    <t>Antiparkinsoniens ; Syndrome des jambes sans repos</t>
  </si>
  <si>
    <t>Quinine</t>
  </si>
  <si>
    <t>Antiparasitaires systémiques</t>
  </si>
  <si>
    <t>Antispasmodiques ; Nausées et vomissements ; Soins palliatifs</t>
  </si>
  <si>
    <t>Algie vasculaire de la face ; Antimigraineux</t>
  </si>
  <si>
    <t>Myorelaxants</t>
  </si>
  <si>
    <t>Antalgiques opioïdes de palier II</t>
  </si>
  <si>
    <t>Antihypertenseurs ; Insuffisance cardiaque</t>
  </si>
  <si>
    <t>antihypertenseurs ; Diurétiques</t>
  </si>
  <si>
    <t>Antibiotiques glycopeptidiques</t>
  </si>
  <si>
    <t>Prévention cardiovasculaire ; Antithrombotiques</t>
  </si>
  <si>
    <t>&lt; Onglet "Echelle CIA et ACB" &gt;</t>
  </si>
  <si>
    <t>Dans cet onglet figure la liste des médicaments présents :
- Dans l'échelle de Briet ou CIA, ainsi que leur score CIA respectif 
- Dans l'échelle de Boustani ou ACB, ainsi que leur score ACB respectif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</si>
</sst>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name val="Calibri"/>
      <family val="2"/>
      <scheme val="minor"/>
    </font>
    <font>
      <b/>
      <sz val="10"/>
      <color theme="1"/>
      <name val="Segoe UI Emoji"/>
      <family val="2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Segoe UI Emoji"/>
      <family val="2"/>
    </font>
    <font>
      <sz val="11"/>
      <color theme="1"/>
      <name val="Segoe UI Emoji"/>
      <family val="2"/>
    </font>
    <font>
      <sz val="15"/>
      <color theme="1"/>
      <name val="Segoe UI Emoji"/>
      <family val="2"/>
    </font>
    <font>
      <b/>
      <sz val="11"/>
      <color theme="1"/>
      <name val="Segoe UI Emoji"/>
      <family val="2"/>
    </font>
    <font>
      <b/>
      <sz val="22"/>
      <color rgb="FF034EA2"/>
      <name val="Segoe UI Emoji"/>
      <family val="2"/>
    </font>
    <font>
      <b/>
      <sz val="14"/>
      <color theme="0"/>
      <name val="Segoe UI Emoji"/>
      <family val="2"/>
    </font>
    <font>
      <sz val="14"/>
      <color theme="1"/>
      <name val="Segoe UI Emoji"/>
      <family val="2"/>
    </font>
    <font>
      <u/>
      <sz val="11"/>
      <color theme="1"/>
      <name val="Segoe UI Emoji"/>
      <family val="2"/>
    </font>
    <font>
      <b/>
      <u/>
      <sz val="11"/>
      <color theme="1"/>
      <name val="Segoe UI Emoji"/>
      <family val="2"/>
    </font>
    <font>
      <b/>
      <u/>
      <sz val="14"/>
      <color theme="1"/>
      <name val="Segoe UI Emoji"/>
      <family val="2"/>
    </font>
    <font>
      <b/>
      <sz val="11"/>
      <color theme="0"/>
      <name val="Segoe UI Emoji"/>
      <family val="2"/>
    </font>
    <font>
      <sz val="11"/>
      <name val="Segoe UI Emoji"/>
      <family val="2"/>
    </font>
    <font>
      <sz val="11"/>
      <color theme="0"/>
      <name val="Segoe UI Emoji"/>
      <family val="2"/>
    </font>
    <font>
      <b/>
      <u/>
      <sz val="15"/>
      <color theme="1"/>
      <name val="Segoe UI Emoji"/>
      <family val="2"/>
    </font>
    <font>
      <i/>
      <sz val="11"/>
      <color theme="1"/>
      <name val="Segoe UI Emoji"/>
      <family val="2"/>
    </font>
    <font>
      <i/>
      <sz val="10"/>
      <color theme="1"/>
      <name val="Segoe UI Emoji"/>
      <family val="2"/>
    </font>
    <font>
      <b/>
      <sz val="10"/>
      <name val="Segoe UI Emoji"/>
      <family val="2"/>
    </font>
    <font>
      <sz val="10"/>
      <name val="Segoe UI Emoji"/>
      <family val="2"/>
    </font>
    <font>
      <sz val="11"/>
      <color rgb="FFFF0000"/>
      <name val="Segoe UI Emoji"/>
      <family val="2"/>
    </font>
    <font>
      <b/>
      <sz val="19"/>
      <color rgb="FF034EA2"/>
      <name val="Segoe UI Emoji"/>
      <family val="2"/>
    </font>
    <font>
      <b/>
      <i/>
      <sz val="11"/>
      <color theme="1"/>
      <name val="Segoe UI Emoji"/>
      <family val="2"/>
    </font>
    <font>
      <i/>
      <u/>
      <sz val="11"/>
      <color theme="1"/>
      <name val="Segoe UI Emoji"/>
      <family val="2"/>
    </font>
  </fonts>
  <fills count="17">
    <fill>
      <patternFill patternType="none"/>
    </fill>
    <fill>
      <patternFill patternType="gray125"/>
    </fill>
    <fill>
      <patternFill patternType="solid">
        <fgColor rgb="FF034EA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8DC63F"/>
        <bgColor indexed="64"/>
      </patternFill>
    </fill>
    <fill>
      <patternFill patternType="solid">
        <fgColor rgb="FF8DB23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F4D8"/>
        <bgColor indexed="64"/>
      </patternFill>
    </fill>
    <fill>
      <patternFill patternType="solid">
        <fgColor rgb="FFD0E9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rgb="FF8DC63F"/>
      </left>
      <right/>
      <top style="thin">
        <color rgb="FF8DC63F"/>
      </top>
      <bottom style="thin">
        <color rgb="FF8DC63F"/>
      </bottom>
      <diagonal/>
    </border>
    <border>
      <left/>
      <right/>
      <top style="thin">
        <color rgb="FF8DC63F"/>
      </top>
      <bottom style="thin">
        <color rgb="FF8DC63F"/>
      </bottom>
      <diagonal/>
    </border>
    <border>
      <left/>
      <right style="thin">
        <color rgb="FF8DC63F"/>
      </right>
      <top style="thin">
        <color rgb="FF8DC63F"/>
      </top>
      <bottom style="thin">
        <color rgb="FF8DC63F"/>
      </bottom>
      <diagonal/>
    </border>
    <border>
      <left/>
      <right/>
      <top style="dashDotDot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5">
    <xf numFmtId="0" fontId="0" fillId="0" borderId="0" xfId="0"/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7" fillId="7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11" fillId="4" borderId="2" xfId="0" applyFont="1" applyFill="1" applyBorder="1" applyAlignment="1">
      <alignment vertical="center"/>
    </xf>
    <xf numFmtId="9" fontId="11" fillId="4" borderId="2" xfId="1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2" fontId="13" fillId="4" borderId="2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 wrapText="1"/>
    </xf>
    <xf numFmtId="0" fontId="11" fillId="4" borderId="0" xfId="0" applyFont="1" applyFill="1" applyBorder="1"/>
    <xf numFmtId="0" fontId="14" fillId="4" borderId="0" xfId="0" applyFont="1" applyFill="1" applyBorder="1" applyAlignment="1"/>
    <xf numFmtId="0" fontId="14" fillId="4" borderId="0" xfId="0" applyFont="1" applyFill="1" applyBorder="1" applyAlignment="1">
      <alignment vertical="center" wrapText="1"/>
    </xf>
    <xf numFmtId="0" fontId="14" fillId="4" borderId="0" xfId="0" applyFont="1" applyFill="1" applyAlignment="1"/>
    <xf numFmtId="0" fontId="11" fillId="4" borderId="0" xfId="0" applyFont="1" applyFill="1"/>
    <xf numFmtId="0" fontId="11" fillId="4" borderId="0" xfId="0" applyFont="1" applyFill="1" applyBorder="1" applyAlignment="1"/>
    <xf numFmtId="0" fontId="11" fillId="4" borderId="0" xfId="0" applyFont="1" applyFill="1" applyAlignment="1"/>
    <xf numFmtId="0" fontId="11" fillId="4" borderId="5" xfId="0" quotePrefix="1" applyFont="1" applyFill="1" applyBorder="1" applyAlignment="1">
      <alignment vertical="top" wrapText="1"/>
    </xf>
    <xf numFmtId="0" fontId="11" fillId="4" borderId="0" xfId="0" applyFont="1" applyFill="1" applyAlignment="1">
      <alignment horizontal="left" vertical="top"/>
    </xf>
    <xf numFmtId="0" fontId="11" fillId="4" borderId="5" xfId="0" applyFont="1" applyFill="1" applyBorder="1" applyAlignment="1">
      <alignment horizontal="left" vertical="top" wrapText="1"/>
    </xf>
    <xf numFmtId="0" fontId="11" fillId="4" borderId="0" xfId="0" quotePrefix="1" applyFont="1" applyFill="1" applyBorder="1" applyAlignment="1">
      <alignment horizontal="left" vertical="center"/>
    </xf>
    <xf numFmtId="0" fontId="11" fillId="4" borderId="5" xfId="0" applyFont="1" applyFill="1" applyBorder="1"/>
    <xf numFmtId="0" fontId="11" fillId="4" borderId="6" xfId="0" quotePrefix="1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/>
    <xf numFmtId="0" fontId="20" fillId="10" borderId="2" xfId="0" applyFont="1" applyFill="1" applyBorder="1" applyAlignment="1">
      <alignment horizontal="left" vertical="center" wrapText="1"/>
    </xf>
    <xf numFmtId="0" fontId="11" fillId="0" borderId="0" xfId="0" applyFont="1" applyFill="1" applyBorder="1"/>
    <xf numFmtId="0" fontId="20" fillId="8" borderId="2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/>
    </xf>
    <xf numFmtId="0" fontId="22" fillId="8" borderId="2" xfId="0" applyFont="1" applyFill="1" applyBorder="1" applyAlignment="1">
      <alignment horizontal="left" vertical="center" wrapText="1"/>
    </xf>
    <xf numFmtId="0" fontId="20" fillId="9" borderId="2" xfId="0" applyFont="1" applyFill="1" applyBorder="1" applyAlignment="1">
      <alignment vertical="center" wrapText="1"/>
    </xf>
    <xf numFmtId="0" fontId="20" fillId="9" borderId="2" xfId="0" applyFont="1" applyFill="1" applyBorder="1" applyAlignment="1">
      <alignment vertical="center"/>
    </xf>
    <xf numFmtId="0" fontId="22" fillId="9" borderId="2" xfId="0" applyFont="1" applyFill="1" applyBorder="1" applyAlignment="1">
      <alignment horizontal="left" vertical="center" wrapText="1"/>
    </xf>
    <xf numFmtId="0" fontId="22" fillId="11" borderId="2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vertical="center"/>
    </xf>
    <xf numFmtId="0" fontId="22" fillId="7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horizontal="center" vertical="center" wrapText="1"/>
    </xf>
    <xf numFmtId="9" fontId="11" fillId="4" borderId="0" xfId="1" applyFont="1" applyFill="1" applyBorder="1" applyAlignment="1">
      <alignment vertical="center"/>
    </xf>
    <xf numFmtId="0" fontId="11" fillId="4" borderId="0" xfId="0" applyFont="1" applyFill="1" applyBorder="1" applyAlignment="1">
      <alignment vertical="center" wrapText="1"/>
    </xf>
    <xf numFmtId="0" fontId="11" fillId="4" borderId="0" xfId="0" applyFont="1" applyFill="1" applyAlignment="1">
      <alignment vertical="top"/>
    </xf>
    <xf numFmtId="0" fontId="11" fillId="0" borderId="0" xfId="0" applyFont="1" applyAlignment="1">
      <alignment vertical="center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20" fillId="0" borderId="2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20" fillId="2" borderId="0" xfId="0" applyFont="1" applyFill="1" applyAlignment="1" applyProtection="1">
      <alignment horizontal="center" vertical="center"/>
      <protection locked="0"/>
    </xf>
    <xf numFmtId="0" fontId="20" fillId="13" borderId="0" xfId="0" applyFont="1" applyFill="1" applyAlignment="1" applyProtection="1">
      <alignment horizontal="center" vertical="center"/>
      <protection locked="0"/>
    </xf>
    <xf numFmtId="0" fontId="20" fillId="11" borderId="0" xfId="0" applyFont="1" applyFill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6" fillId="14" borderId="1" xfId="0" applyFont="1" applyFill="1" applyBorder="1" applyAlignment="1">
      <alignment horizontal="left" vertical="center"/>
    </xf>
    <xf numFmtId="0" fontId="10" fillId="15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10" fillId="14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vertical="center"/>
    </xf>
    <xf numFmtId="0" fontId="26" fillId="14" borderId="1" xfId="0" applyFont="1" applyFill="1" applyBorder="1" applyAlignment="1">
      <alignment horizontal="left" vertical="center"/>
    </xf>
    <xf numFmtId="0" fontId="10" fillId="15" borderId="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27" fillId="14" borderId="1" xfId="0" applyFont="1" applyFill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6" fillId="14" borderId="1" xfId="0" applyFont="1" applyFill="1" applyBorder="1" applyAlignment="1">
      <alignment horizontal="left" vertical="center" wrapText="1"/>
    </xf>
    <xf numFmtId="0" fontId="26" fillId="14" borderId="1" xfId="0" applyFont="1" applyFill="1" applyBorder="1" applyAlignment="1">
      <alignment horizontal="left" vertical="center" wrapText="1"/>
    </xf>
    <xf numFmtId="0" fontId="27" fillId="15" borderId="1" xfId="0" applyFont="1" applyFill="1" applyBorder="1" applyAlignment="1">
      <alignment horizontal="center" vertical="center"/>
    </xf>
    <xf numFmtId="0" fontId="27" fillId="16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4" fillId="4" borderId="5" xfId="0" quotePrefix="1" applyFont="1" applyFill="1" applyBorder="1" applyAlignment="1">
      <alignment horizontal="left" vertical="top" wrapText="1"/>
    </xf>
    <xf numFmtId="0" fontId="24" fillId="4" borderId="0" xfId="0" quotePrefix="1" applyFont="1" applyFill="1" applyBorder="1" applyAlignment="1">
      <alignment horizontal="left" vertical="top"/>
    </xf>
    <xf numFmtId="0" fontId="24" fillId="4" borderId="6" xfId="0" quotePrefix="1" applyFont="1" applyFill="1" applyBorder="1" applyAlignment="1">
      <alignment horizontal="left" vertical="top"/>
    </xf>
    <xf numFmtId="0" fontId="11" fillId="4" borderId="0" xfId="0" quotePrefix="1" applyFont="1" applyFill="1" applyBorder="1" applyAlignment="1">
      <alignment horizontal="left" vertical="top"/>
    </xf>
    <xf numFmtId="0" fontId="11" fillId="4" borderId="6" xfId="0" quotePrefix="1" applyFont="1" applyFill="1" applyBorder="1" applyAlignment="1">
      <alignment horizontal="left" vertical="top"/>
    </xf>
    <xf numFmtId="0" fontId="11" fillId="4" borderId="5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1" fillId="4" borderId="0" xfId="0" quotePrefix="1" applyFont="1" applyFill="1" applyBorder="1" applyAlignment="1">
      <alignment horizontal="left" vertical="center"/>
    </xf>
    <xf numFmtId="0" fontId="11" fillId="4" borderId="6" xfId="0" quotePrefix="1" applyFont="1" applyFill="1" applyBorder="1" applyAlignment="1">
      <alignment horizontal="left" vertical="center"/>
    </xf>
    <xf numFmtId="0" fontId="11" fillId="4" borderId="0" xfId="0" quotePrefix="1" applyFont="1" applyFill="1" applyBorder="1" applyAlignment="1">
      <alignment horizontal="left" vertical="top" wrapText="1"/>
    </xf>
    <xf numFmtId="0" fontId="11" fillId="4" borderId="6" xfId="0" quotePrefix="1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29" fillId="4" borderId="0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 wrapText="1"/>
    </xf>
    <xf numFmtId="0" fontId="11" fillId="4" borderId="9" xfId="0" applyFont="1" applyFill="1" applyBorder="1" applyAlignment="1">
      <alignment horizontal="left" vertical="top" wrapText="1"/>
    </xf>
    <xf numFmtId="0" fontId="15" fillId="12" borderId="10" xfId="0" applyFont="1" applyFill="1" applyBorder="1" applyAlignment="1">
      <alignment horizontal="center"/>
    </xf>
    <xf numFmtId="0" fontId="16" fillId="12" borderId="11" xfId="0" applyFont="1" applyFill="1" applyBorder="1" applyAlignment="1">
      <alignment horizontal="center"/>
    </xf>
    <xf numFmtId="0" fontId="16" fillId="12" borderId="12" xfId="0" applyFont="1" applyFill="1" applyBorder="1" applyAlignment="1">
      <alignment horizontal="center"/>
    </xf>
    <xf numFmtId="0" fontId="11" fillId="4" borderId="0" xfId="0" quotePrefix="1" applyFont="1" applyFill="1" applyBorder="1" applyAlignment="1">
      <alignment horizontal="left" vertical="center" wrapText="1"/>
    </xf>
    <xf numFmtId="0" fontId="11" fillId="4" borderId="6" xfId="0" quotePrefix="1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5" xfId="0" quotePrefix="1" applyFont="1" applyFill="1" applyBorder="1" applyAlignment="1">
      <alignment horizontal="center" vertical="top"/>
    </xf>
    <xf numFmtId="0" fontId="11" fillId="4" borderId="0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5" fillId="11" borderId="5" xfId="0" applyFont="1" applyFill="1" applyBorder="1" applyAlignment="1">
      <alignment horizontal="center" vertical="center"/>
    </xf>
    <xf numFmtId="0" fontId="15" fillId="11" borderId="0" xfId="0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center" vertical="center"/>
    </xf>
    <xf numFmtId="0" fontId="15" fillId="1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12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BACC6"/>
      <color rgb="FFC00000"/>
      <color rgb="FFF79646"/>
      <color rgb="FF8DC63F"/>
      <color rgb="FF034EA2"/>
      <color rgb="FFC60000"/>
      <color rgb="FFFFABAB"/>
      <color rgb="FFFCDBC0"/>
      <color rgb="FFC40000"/>
      <color rgb="FFFBC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228600</xdr:rowOff>
    </xdr:from>
    <xdr:to>
      <xdr:col>3</xdr:col>
      <xdr:colOff>38100</xdr:colOff>
      <xdr:row>1</xdr:row>
      <xdr:rowOff>119234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28600"/>
          <a:ext cx="1685925" cy="6050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38100</xdr:rowOff>
    </xdr:from>
    <xdr:to>
      <xdr:col>1</xdr:col>
      <xdr:colOff>1160992</xdr:colOff>
      <xdr:row>3</xdr:row>
      <xdr:rowOff>14115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8100"/>
          <a:ext cx="1684867" cy="604665"/>
        </a:xfrm>
        <a:prstGeom prst="rect">
          <a:avLst/>
        </a:prstGeom>
      </xdr:spPr>
    </xdr:pic>
    <xdr:clientData/>
  </xdr:twoCellAnchor>
  <xdr:twoCellAnchor>
    <xdr:from>
      <xdr:col>2</xdr:col>
      <xdr:colOff>304799</xdr:colOff>
      <xdr:row>0</xdr:row>
      <xdr:rowOff>95250</xdr:rowOff>
    </xdr:from>
    <xdr:to>
      <xdr:col>9</xdr:col>
      <xdr:colOff>552449</xdr:colOff>
      <xdr:row>4</xdr:row>
      <xdr:rowOff>76200</xdr:rowOff>
    </xdr:to>
    <xdr:sp macro="" textlink="">
      <xdr:nvSpPr>
        <xdr:cNvPr id="3" name="Rectangle 2"/>
        <xdr:cNvSpPr/>
      </xdr:nvSpPr>
      <xdr:spPr>
        <a:xfrm>
          <a:off x="2266949" y="95250"/>
          <a:ext cx="7667625" cy="742950"/>
        </a:xfrm>
        <a:prstGeom prst="rect">
          <a:avLst/>
        </a:prstGeom>
        <a:solidFill>
          <a:srgbClr val="8DC63F"/>
        </a:solidFill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 b="1">
              <a:solidFill>
                <a:schemeClr val="bg1"/>
              </a:solidFill>
              <a:latin typeface="Segoe UI Emoji" panose="020B0502040204020203" pitchFamily="34" charset="0"/>
              <a:ea typeface="Segoe UI Emoji" panose="020B0502040204020203" pitchFamily="34" charset="0"/>
            </a:rPr>
            <a:t>Résultats - Evaluation</a:t>
          </a:r>
          <a:r>
            <a:rPr lang="fr-FR" sz="1600" b="1" baseline="0">
              <a:solidFill>
                <a:schemeClr val="bg1"/>
              </a:solidFill>
              <a:latin typeface="Segoe UI Emoji" panose="020B0502040204020203" pitchFamily="34" charset="0"/>
              <a:ea typeface="Segoe UI Emoji" panose="020B0502040204020203" pitchFamily="34" charset="0"/>
            </a:rPr>
            <a:t> de la charge anticholinergique d'une prescription (n = 30)</a:t>
          </a:r>
          <a:endParaRPr lang="fr-FR" sz="1600" b="1">
            <a:solidFill>
              <a:schemeClr val="bg1"/>
            </a:solidFill>
            <a:latin typeface="Segoe UI Emoji" panose="020B0502040204020203" pitchFamily="34" charset="0"/>
            <a:ea typeface="Segoe UI Emoji" panose="020B0502040204020203" pitchFamily="34" charset="0"/>
          </a:endParaRPr>
        </a:p>
      </xdr:txBody>
    </xdr:sp>
    <xdr:clientData/>
  </xdr:twoCellAnchor>
  <xdr:twoCellAnchor>
    <xdr:from>
      <xdr:col>0</xdr:col>
      <xdr:colOff>752475</xdr:colOff>
      <xdr:row>5</xdr:row>
      <xdr:rowOff>38100</xdr:rowOff>
    </xdr:from>
    <xdr:to>
      <xdr:col>3</xdr:col>
      <xdr:colOff>1104900</xdr:colOff>
      <xdr:row>6</xdr:row>
      <xdr:rowOff>133350</xdr:rowOff>
    </xdr:to>
    <xdr:sp macro="" textlink="">
      <xdr:nvSpPr>
        <xdr:cNvPr id="4" name="ZoneTexte 3"/>
        <xdr:cNvSpPr txBox="1"/>
      </xdr:nvSpPr>
      <xdr:spPr>
        <a:xfrm>
          <a:off x="752475" y="1085850"/>
          <a:ext cx="342900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Pourcentage</a:t>
          </a:r>
          <a:r>
            <a:rPr lang="fr-FR" sz="1100" baseline="0"/>
            <a:t> de molécules impliquées selon l'échelle CIA</a:t>
          </a:r>
          <a:endParaRPr lang="fr-FR" sz="1100"/>
        </a:p>
      </xdr:txBody>
    </xdr:sp>
    <xdr:clientData/>
  </xdr:twoCellAnchor>
  <xdr:twoCellAnchor>
    <xdr:from>
      <xdr:col>4</xdr:col>
      <xdr:colOff>695325</xdr:colOff>
      <xdr:row>5</xdr:row>
      <xdr:rowOff>38100</xdr:rowOff>
    </xdr:from>
    <xdr:to>
      <xdr:col>8</xdr:col>
      <xdr:colOff>104775</xdr:colOff>
      <xdr:row>6</xdr:row>
      <xdr:rowOff>133350</xdr:rowOff>
    </xdr:to>
    <xdr:sp macro="" textlink="">
      <xdr:nvSpPr>
        <xdr:cNvPr id="5" name="ZoneTexte 4"/>
        <xdr:cNvSpPr txBox="1"/>
      </xdr:nvSpPr>
      <xdr:spPr>
        <a:xfrm>
          <a:off x="4905375" y="1085850"/>
          <a:ext cx="34480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Pourcentage</a:t>
          </a:r>
          <a:r>
            <a:rPr lang="fr-FR" sz="1100" baseline="0"/>
            <a:t> de molécules impliquées selon l'échelle ACB</a:t>
          </a:r>
          <a:endParaRPr lang="fr-FR" sz="1100"/>
        </a:p>
      </xdr:txBody>
    </xdr:sp>
    <xdr:clientData/>
  </xdr:twoCellAnchor>
  <xdr:twoCellAnchor>
    <xdr:from>
      <xdr:col>8</xdr:col>
      <xdr:colOff>504825</xdr:colOff>
      <xdr:row>13</xdr:row>
      <xdr:rowOff>0</xdr:rowOff>
    </xdr:from>
    <xdr:to>
      <xdr:col>13</xdr:col>
      <xdr:colOff>304800</xdr:colOff>
      <xdr:row>14</xdr:row>
      <xdr:rowOff>247650</xdr:rowOff>
    </xdr:to>
    <xdr:sp macro="" textlink="">
      <xdr:nvSpPr>
        <xdr:cNvPr id="7" name="ZoneTexte 6"/>
        <xdr:cNvSpPr txBox="1"/>
      </xdr:nvSpPr>
      <xdr:spPr>
        <a:xfrm>
          <a:off x="8753475" y="3305175"/>
          <a:ext cx="410527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/>
            <a:t>Total score CIA et ACB par patient</a:t>
          </a:r>
        </a:p>
        <a:p>
          <a:pPr algn="ctr"/>
          <a:r>
            <a:rPr lang="fr-FR" sz="1100"/>
            <a:t>Nombre de médicaments anticholinergique par patient et moyenne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76200</xdr:rowOff>
    </xdr:from>
    <xdr:to>
      <xdr:col>4</xdr:col>
      <xdr:colOff>1007818</xdr:colOff>
      <xdr:row>1</xdr:row>
      <xdr:rowOff>200970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0" y="76200"/>
          <a:ext cx="931618" cy="334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M42"/>
  <sheetViews>
    <sheetView zoomScaleNormal="100" workbookViewId="0">
      <selection activeCell="A7" sqref="A7:J7"/>
    </sheetView>
  </sheetViews>
  <sheetFormatPr baseColWidth="10" defaultColWidth="11.42578125" defaultRowHeight="16.5" x14ac:dyDescent="0.3"/>
  <cols>
    <col min="1" max="1" width="3.85546875" style="22" customWidth="1"/>
    <col min="2" max="2" width="11.42578125" style="22"/>
    <col min="3" max="3" width="13.140625" style="22" customWidth="1"/>
    <col min="4" max="4" width="17.5703125" style="22" customWidth="1"/>
    <col min="5" max="9" width="11.42578125" style="22"/>
    <col min="10" max="10" width="61.140625" style="22" customWidth="1"/>
    <col min="11" max="11" width="11.42578125" style="22" customWidth="1"/>
    <col min="12" max="12" width="51.5703125" style="22" customWidth="1"/>
    <col min="13" max="13" width="6.42578125" style="22" customWidth="1"/>
    <col min="14" max="16384" width="11.42578125" style="22"/>
  </cols>
  <sheetData>
    <row r="1" spans="1:13" ht="56.25" customHeight="1" x14ac:dyDescent="0.5">
      <c r="A1" s="18"/>
      <c r="B1" s="19"/>
      <c r="C1" s="20"/>
      <c r="D1" s="113" t="s">
        <v>333</v>
      </c>
      <c r="E1" s="113"/>
      <c r="F1" s="113"/>
      <c r="G1" s="113"/>
      <c r="H1" s="113"/>
      <c r="I1" s="113"/>
      <c r="J1" s="113"/>
      <c r="K1" s="20"/>
      <c r="L1" s="21"/>
      <c r="M1" s="21"/>
    </row>
    <row r="2" spans="1:13" x14ac:dyDescent="0.3">
      <c r="A2" s="18"/>
      <c r="B2" s="18"/>
      <c r="C2" s="18"/>
      <c r="D2" s="18"/>
      <c r="E2" s="18"/>
      <c r="F2" s="18"/>
      <c r="G2" s="18"/>
      <c r="H2" s="18"/>
      <c r="I2" s="18"/>
      <c r="J2" s="64" t="s">
        <v>343</v>
      </c>
      <c r="K2" s="23"/>
    </row>
    <row r="3" spans="1:13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3" ht="21.75" x14ac:dyDescent="0.4">
      <c r="A4" s="118" t="s">
        <v>255</v>
      </c>
      <c r="B4" s="119"/>
      <c r="C4" s="119"/>
      <c r="D4" s="119"/>
      <c r="E4" s="119"/>
      <c r="F4" s="119"/>
      <c r="G4" s="119"/>
      <c r="H4" s="119"/>
      <c r="I4" s="119"/>
      <c r="J4" s="120"/>
      <c r="K4" s="24"/>
    </row>
    <row r="5" spans="1:13" ht="18.75" customHeight="1" x14ac:dyDescent="0.3">
      <c r="A5" s="114" t="s">
        <v>328</v>
      </c>
      <c r="B5" s="111"/>
      <c r="C5" s="111"/>
      <c r="D5" s="111"/>
      <c r="E5" s="111"/>
      <c r="F5" s="111"/>
      <c r="G5" s="111"/>
      <c r="H5" s="111"/>
      <c r="I5" s="111"/>
      <c r="J5" s="112"/>
      <c r="L5" s="58"/>
    </row>
    <row r="6" spans="1:13" ht="18.75" customHeight="1" x14ac:dyDescent="0.3">
      <c r="A6" s="114" t="s">
        <v>329</v>
      </c>
      <c r="B6" s="111"/>
      <c r="C6" s="111"/>
      <c r="D6" s="111"/>
      <c r="E6" s="111"/>
      <c r="F6" s="111"/>
      <c r="G6" s="111"/>
      <c r="H6" s="111"/>
      <c r="I6" s="111"/>
      <c r="J6" s="112"/>
    </row>
    <row r="7" spans="1:13" ht="34.5" customHeight="1" x14ac:dyDescent="0.3">
      <c r="A7" s="114" t="s">
        <v>332</v>
      </c>
      <c r="B7" s="111"/>
      <c r="C7" s="111"/>
      <c r="D7" s="111"/>
      <c r="E7" s="111"/>
      <c r="F7" s="111"/>
      <c r="G7" s="111"/>
      <c r="H7" s="111"/>
      <c r="I7" s="111"/>
      <c r="J7" s="112"/>
    </row>
    <row r="8" spans="1:13" ht="18.75" customHeight="1" x14ac:dyDescent="0.3">
      <c r="A8" s="25"/>
      <c r="B8" s="121" t="s">
        <v>279</v>
      </c>
      <c r="C8" s="121"/>
      <c r="D8" s="121"/>
      <c r="E8" s="121"/>
      <c r="F8" s="121"/>
      <c r="G8" s="121"/>
      <c r="H8" s="121"/>
      <c r="I8" s="121"/>
      <c r="J8" s="122"/>
    </row>
    <row r="9" spans="1:13" ht="18.75" customHeight="1" x14ac:dyDescent="0.3">
      <c r="A9" s="25"/>
      <c r="B9" s="121" t="s">
        <v>280</v>
      </c>
      <c r="C9" s="121"/>
      <c r="D9" s="121"/>
      <c r="E9" s="121"/>
      <c r="F9" s="121"/>
      <c r="G9" s="121"/>
      <c r="H9" s="121"/>
      <c r="I9" s="121"/>
      <c r="J9" s="122"/>
    </row>
    <row r="10" spans="1:13" ht="49.5" customHeight="1" x14ac:dyDescent="0.3">
      <c r="A10" s="115" t="s">
        <v>334</v>
      </c>
      <c r="B10" s="116"/>
      <c r="C10" s="116"/>
      <c r="D10" s="116"/>
      <c r="E10" s="116"/>
      <c r="F10" s="116"/>
      <c r="G10" s="116"/>
      <c r="H10" s="116"/>
      <c r="I10" s="116"/>
      <c r="J10" s="117"/>
    </row>
    <row r="11" spans="1:13" x14ac:dyDescent="0.3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3" ht="21.75" x14ac:dyDescent="0.4">
      <c r="A12" s="118" t="s">
        <v>256</v>
      </c>
      <c r="B12" s="119"/>
      <c r="C12" s="119"/>
      <c r="D12" s="119"/>
      <c r="E12" s="119"/>
      <c r="F12" s="119"/>
      <c r="G12" s="119"/>
      <c r="H12" s="119"/>
      <c r="I12" s="119"/>
      <c r="J12" s="120"/>
    </row>
    <row r="13" spans="1:13" x14ac:dyDescent="0.3">
      <c r="A13" s="103" t="s">
        <v>257</v>
      </c>
      <c r="B13" s="104"/>
      <c r="C13" s="104"/>
      <c r="D13" s="104"/>
      <c r="E13" s="98"/>
      <c r="F13" s="98"/>
      <c r="G13" s="98"/>
      <c r="H13" s="98"/>
      <c r="I13" s="98"/>
      <c r="J13" s="99"/>
    </row>
    <row r="14" spans="1:13" x14ac:dyDescent="0.3">
      <c r="A14" s="103"/>
      <c r="B14" s="104"/>
      <c r="C14" s="104"/>
      <c r="D14" s="104"/>
      <c r="E14" s="98"/>
      <c r="F14" s="98"/>
      <c r="G14" s="98"/>
      <c r="H14" s="98"/>
      <c r="I14" s="98"/>
      <c r="J14" s="99"/>
    </row>
    <row r="15" spans="1:13" ht="23.25" customHeight="1" x14ac:dyDescent="0.3">
      <c r="A15" s="95" t="s">
        <v>330</v>
      </c>
      <c r="B15" s="96"/>
      <c r="C15" s="96"/>
      <c r="D15" s="96"/>
      <c r="E15" s="96"/>
      <c r="F15" s="96"/>
      <c r="G15" s="96"/>
      <c r="H15" s="96"/>
      <c r="I15" s="96"/>
      <c r="J15" s="97"/>
    </row>
    <row r="16" spans="1:13" ht="34.5" customHeight="1" x14ac:dyDescent="0.3">
      <c r="A16" s="27"/>
      <c r="B16" s="107" t="s">
        <v>272</v>
      </c>
      <c r="C16" s="111"/>
      <c r="D16" s="111"/>
      <c r="E16" s="111"/>
      <c r="F16" s="111"/>
      <c r="G16" s="111"/>
      <c r="H16" s="111"/>
      <c r="I16" s="111"/>
      <c r="J16" s="112"/>
    </row>
    <row r="17" spans="1:11" ht="18.75" customHeight="1" x14ac:dyDescent="0.3">
      <c r="A17" s="27"/>
      <c r="B17" s="107" t="s">
        <v>273</v>
      </c>
      <c r="C17" s="107"/>
      <c r="D17" s="107"/>
      <c r="E17" s="107"/>
      <c r="F17" s="107"/>
      <c r="G17" s="107"/>
      <c r="H17" s="107"/>
      <c r="I17" s="107"/>
      <c r="J17" s="108"/>
    </row>
    <row r="18" spans="1:11" ht="48" customHeight="1" x14ac:dyDescent="0.3">
      <c r="A18" s="27"/>
      <c r="B18" s="107" t="s">
        <v>275</v>
      </c>
      <c r="C18" s="107"/>
      <c r="D18" s="107"/>
      <c r="E18" s="107"/>
      <c r="F18" s="107"/>
      <c r="G18" s="107"/>
      <c r="H18" s="107"/>
      <c r="I18" s="107"/>
      <c r="J18" s="108"/>
    </row>
    <row r="19" spans="1:11" ht="20.25" customHeight="1" x14ac:dyDescent="0.3">
      <c r="A19" s="100" t="s">
        <v>258</v>
      </c>
      <c r="B19" s="101"/>
      <c r="C19" s="101"/>
      <c r="D19" s="101"/>
      <c r="E19" s="101"/>
      <c r="F19" s="101"/>
      <c r="G19" s="101"/>
      <c r="H19" s="101"/>
      <c r="I19" s="101"/>
      <c r="J19" s="102"/>
    </row>
    <row r="20" spans="1:11" x14ac:dyDescent="0.3">
      <c r="A20" s="130"/>
      <c r="B20" s="105" t="s">
        <v>274</v>
      </c>
      <c r="C20" s="105"/>
      <c r="D20" s="105"/>
      <c r="E20" s="105"/>
      <c r="F20" s="105"/>
      <c r="G20" s="105"/>
      <c r="H20" s="105"/>
      <c r="I20" s="105"/>
      <c r="J20" s="106"/>
    </row>
    <row r="21" spans="1:11" x14ac:dyDescent="0.3">
      <c r="A21" s="130"/>
      <c r="B21" s="28"/>
      <c r="C21" s="105" t="s">
        <v>268</v>
      </c>
      <c r="D21" s="105"/>
      <c r="E21" s="105"/>
      <c r="F21" s="105"/>
      <c r="G21" s="105"/>
      <c r="H21" s="105"/>
      <c r="I21" s="105"/>
      <c r="J21" s="106"/>
    </row>
    <row r="22" spans="1:11" x14ac:dyDescent="0.3">
      <c r="A22" s="130"/>
      <c r="B22" s="28"/>
      <c r="C22" s="109" t="s">
        <v>267</v>
      </c>
      <c r="D22" s="109"/>
      <c r="E22" s="109"/>
      <c r="F22" s="109"/>
      <c r="G22" s="109"/>
      <c r="H22" s="109"/>
      <c r="I22" s="109"/>
      <c r="J22" s="110"/>
      <c r="K22" s="29"/>
    </row>
    <row r="23" spans="1:11" x14ac:dyDescent="0.3">
      <c r="A23" s="130"/>
      <c r="B23" s="105" t="s">
        <v>262</v>
      </c>
      <c r="C23" s="105"/>
      <c r="D23" s="105"/>
      <c r="E23" s="105"/>
      <c r="F23" s="105"/>
      <c r="G23" s="105"/>
      <c r="H23" s="105"/>
      <c r="I23" s="105"/>
      <c r="J23" s="106"/>
    </row>
    <row r="24" spans="1:11" x14ac:dyDescent="0.3">
      <c r="A24" s="130"/>
      <c r="B24" s="28" t="s">
        <v>269</v>
      </c>
      <c r="C24" s="28"/>
      <c r="D24" s="28"/>
      <c r="E24" s="28"/>
      <c r="F24" s="28"/>
      <c r="G24" s="28"/>
      <c r="H24" s="28"/>
      <c r="I24" s="28"/>
      <c r="J24" s="30"/>
    </row>
    <row r="25" spans="1:11" x14ac:dyDescent="0.3">
      <c r="A25" s="130"/>
      <c r="B25" s="105" t="s">
        <v>270</v>
      </c>
      <c r="C25" s="105"/>
      <c r="D25" s="105"/>
      <c r="E25" s="105"/>
      <c r="F25" s="105"/>
      <c r="G25" s="105"/>
      <c r="H25" s="105"/>
      <c r="I25" s="105"/>
      <c r="J25" s="106"/>
    </row>
    <row r="26" spans="1:11" ht="33.75" customHeight="1" x14ac:dyDescent="0.3">
      <c r="A26" s="130"/>
      <c r="B26" s="93" t="s">
        <v>271</v>
      </c>
      <c r="C26" s="93"/>
      <c r="D26" s="93"/>
      <c r="E26" s="93"/>
      <c r="F26" s="93"/>
      <c r="G26" s="93"/>
      <c r="H26" s="93"/>
      <c r="I26" s="93"/>
      <c r="J26" s="94"/>
    </row>
    <row r="27" spans="1:11" ht="49.5" customHeight="1" x14ac:dyDescent="0.3">
      <c r="A27" s="90" t="s">
        <v>331</v>
      </c>
      <c r="B27" s="91"/>
      <c r="C27" s="91"/>
      <c r="D27" s="91"/>
      <c r="E27" s="91"/>
      <c r="F27" s="91"/>
      <c r="G27" s="91"/>
      <c r="H27" s="91"/>
      <c r="I27" s="91"/>
      <c r="J27" s="92"/>
    </row>
    <row r="28" spans="1:11" x14ac:dyDescent="0.3">
      <c r="A28" s="127"/>
      <c r="B28" s="128"/>
      <c r="C28" s="128"/>
      <c r="D28" s="128"/>
      <c r="E28" s="128"/>
      <c r="F28" s="128"/>
      <c r="G28" s="128"/>
      <c r="H28" s="128"/>
      <c r="I28" s="128"/>
      <c r="J28" s="129"/>
    </row>
    <row r="29" spans="1:11" x14ac:dyDescent="0.3">
      <c r="A29" s="135" t="s">
        <v>259</v>
      </c>
      <c r="B29" s="136"/>
      <c r="C29" s="136"/>
      <c r="D29" s="136"/>
      <c r="E29" s="128"/>
      <c r="F29" s="128"/>
      <c r="G29" s="128"/>
      <c r="H29" s="128"/>
      <c r="I29" s="128"/>
      <c r="J29" s="129"/>
    </row>
    <row r="30" spans="1:11" x14ac:dyDescent="0.3">
      <c r="A30" s="135"/>
      <c r="B30" s="136"/>
      <c r="C30" s="136"/>
      <c r="D30" s="136"/>
      <c r="E30" s="128"/>
      <c r="F30" s="128"/>
      <c r="G30" s="128"/>
      <c r="H30" s="128"/>
      <c r="I30" s="128"/>
      <c r="J30" s="129"/>
    </row>
    <row r="31" spans="1:11" ht="25.5" customHeight="1" x14ac:dyDescent="0.3">
      <c r="A31" s="95" t="s">
        <v>276</v>
      </c>
      <c r="B31" s="96"/>
      <c r="C31" s="96"/>
      <c r="D31" s="96"/>
      <c r="E31" s="96"/>
      <c r="F31" s="96"/>
      <c r="G31" s="96"/>
      <c r="H31" s="96"/>
      <c r="I31" s="96"/>
      <c r="J31" s="97"/>
    </row>
    <row r="32" spans="1:11" x14ac:dyDescent="0.3">
      <c r="A32" s="126"/>
      <c r="B32" s="105" t="s">
        <v>265</v>
      </c>
      <c r="C32" s="131"/>
      <c r="D32" s="131"/>
      <c r="E32" s="131"/>
      <c r="F32" s="131"/>
      <c r="G32" s="131"/>
      <c r="H32" s="131"/>
      <c r="I32" s="131"/>
      <c r="J32" s="132"/>
    </row>
    <row r="33" spans="1:10" x14ac:dyDescent="0.3">
      <c r="A33" s="126"/>
      <c r="B33" s="105" t="s">
        <v>266</v>
      </c>
      <c r="C33" s="131"/>
      <c r="D33" s="131"/>
      <c r="E33" s="131"/>
      <c r="F33" s="131"/>
      <c r="G33" s="131"/>
      <c r="H33" s="131"/>
      <c r="I33" s="131"/>
      <c r="J33" s="132"/>
    </row>
    <row r="34" spans="1:10" x14ac:dyDescent="0.3">
      <c r="A34" s="126"/>
      <c r="B34" s="105" t="s">
        <v>260</v>
      </c>
      <c r="C34" s="131"/>
      <c r="D34" s="131"/>
      <c r="E34" s="131"/>
      <c r="F34" s="131"/>
      <c r="G34" s="131"/>
      <c r="H34" s="131"/>
      <c r="I34" s="131"/>
      <c r="J34" s="132"/>
    </row>
    <row r="35" spans="1:10" x14ac:dyDescent="0.3">
      <c r="A35" s="126"/>
      <c r="B35" s="105" t="s">
        <v>261</v>
      </c>
      <c r="C35" s="131"/>
      <c r="D35" s="131"/>
      <c r="E35" s="131"/>
      <c r="F35" s="131"/>
      <c r="G35" s="131"/>
      <c r="H35" s="131"/>
      <c r="I35" s="131"/>
      <c r="J35" s="132"/>
    </row>
    <row r="36" spans="1:10" x14ac:dyDescent="0.3">
      <c r="A36" s="126"/>
      <c r="B36" s="105" t="s">
        <v>263</v>
      </c>
      <c r="C36" s="131"/>
      <c r="D36" s="131"/>
      <c r="E36" s="131"/>
      <c r="F36" s="131"/>
      <c r="G36" s="131"/>
      <c r="H36" s="131"/>
      <c r="I36" s="131"/>
      <c r="J36" s="132"/>
    </row>
    <row r="37" spans="1:10" x14ac:dyDescent="0.3">
      <c r="A37" s="126"/>
      <c r="B37" s="105" t="s">
        <v>264</v>
      </c>
      <c r="C37" s="105"/>
      <c r="D37" s="105"/>
      <c r="E37" s="105"/>
      <c r="F37" s="105"/>
      <c r="G37" s="105"/>
      <c r="H37" s="105"/>
      <c r="I37" s="105"/>
      <c r="J37" s="106"/>
    </row>
    <row r="38" spans="1:10" x14ac:dyDescent="0.3">
      <c r="A38" s="126"/>
      <c r="B38" s="98"/>
      <c r="C38" s="98"/>
      <c r="D38" s="98"/>
      <c r="E38" s="98"/>
      <c r="F38" s="98"/>
      <c r="G38" s="98"/>
      <c r="H38" s="98"/>
      <c r="I38" s="98"/>
      <c r="J38" s="99"/>
    </row>
    <row r="39" spans="1:10" x14ac:dyDescent="0.3">
      <c r="A39" s="133" t="s">
        <v>441</v>
      </c>
      <c r="B39" s="134"/>
      <c r="C39" s="134"/>
      <c r="D39" s="134"/>
      <c r="E39" s="98"/>
      <c r="F39" s="98"/>
      <c r="G39" s="98"/>
      <c r="H39" s="98"/>
      <c r="I39" s="98"/>
      <c r="J39" s="99"/>
    </row>
    <row r="40" spans="1:10" x14ac:dyDescent="0.3">
      <c r="A40" s="133"/>
      <c r="B40" s="134"/>
      <c r="C40" s="134"/>
      <c r="D40" s="134"/>
      <c r="E40" s="98"/>
      <c r="F40" s="98"/>
      <c r="G40" s="98"/>
      <c r="H40" s="98"/>
      <c r="I40" s="98"/>
      <c r="J40" s="99"/>
    </row>
    <row r="41" spans="1:10" ht="23.25" customHeight="1" x14ac:dyDescent="0.3">
      <c r="A41" s="95" t="s">
        <v>442</v>
      </c>
      <c r="B41" s="96"/>
      <c r="C41" s="96"/>
      <c r="D41" s="96"/>
      <c r="E41" s="96"/>
      <c r="F41" s="96"/>
      <c r="G41" s="96"/>
      <c r="H41" s="96"/>
      <c r="I41" s="96"/>
      <c r="J41" s="97"/>
    </row>
    <row r="42" spans="1:10" ht="29.25" customHeight="1" x14ac:dyDescent="0.3">
      <c r="A42" s="123"/>
      <c r="B42" s="124"/>
      <c r="C42" s="124"/>
      <c r="D42" s="124"/>
      <c r="E42" s="124"/>
      <c r="F42" s="124"/>
      <c r="G42" s="124"/>
      <c r="H42" s="124"/>
      <c r="I42" s="124"/>
      <c r="J42" s="125"/>
    </row>
  </sheetData>
  <sheetProtection algorithmName="SHA-512" hashValue="mqH9e1Kekq+vu47WT3UdibUhPYe/o0pNCXyxp8/Y6iyWcDTf5KNI1Z2eDcu+V0TrSutpki5e4iUJzmPCrvhdMA==" saltValue="fwUExyydZNVEbXvC0P5YhQ==" spinCount="100000" sheet="1" objects="1" scenarios="1"/>
  <mergeCells count="39">
    <mergeCell ref="A41:J42"/>
    <mergeCell ref="A32:A37"/>
    <mergeCell ref="A28:J28"/>
    <mergeCell ref="A20:A26"/>
    <mergeCell ref="E29:J30"/>
    <mergeCell ref="E39:J40"/>
    <mergeCell ref="A38:J38"/>
    <mergeCell ref="B35:J35"/>
    <mergeCell ref="B36:J36"/>
    <mergeCell ref="B37:J37"/>
    <mergeCell ref="A39:D40"/>
    <mergeCell ref="A29:D30"/>
    <mergeCell ref="A31:J31"/>
    <mergeCell ref="B32:J32"/>
    <mergeCell ref="B33:J33"/>
    <mergeCell ref="B34:J34"/>
    <mergeCell ref="D1:J1"/>
    <mergeCell ref="B20:J20"/>
    <mergeCell ref="A5:J5"/>
    <mergeCell ref="A10:J10"/>
    <mergeCell ref="A4:J4"/>
    <mergeCell ref="A12:J12"/>
    <mergeCell ref="A6:J6"/>
    <mergeCell ref="B8:J8"/>
    <mergeCell ref="B9:J9"/>
    <mergeCell ref="A7:J7"/>
    <mergeCell ref="A27:J27"/>
    <mergeCell ref="B26:J26"/>
    <mergeCell ref="A15:J15"/>
    <mergeCell ref="E13:J14"/>
    <mergeCell ref="A19:J19"/>
    <mergeCell ref="A13:D14"/>
    <mergeCell ref="B23:J23"/>
    <mergeCell ref="B18:J18"/>
    <mergeCell ref="C22:J22"/>
    <mergeCell ref="C21:J21"/>
    <mergeCell ref="B16:J16"/>
    <mergeCell ref="B17:J17"/>
    <mergeCell ref="B25:J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34EA2"/>
  </sheetPr>
  <dimension ref="A1:AE98"/>
  <sheetViews>
    <sheetView showGridLines="0" zoomScaleNormal="100" workbookViewId="0">
      <pane xSplit="2" ySplit="1" topLeftCell="L2" activePane="bottomRight" state="frozen"/>
      <selection pane="topRight" activeCell="C1" sqref="C1"/>
      <selection pane="bottomLeft" activeCell="A3" sqref="A3"/>
      <selection pane="bottomRight" activeCell="L40" sqref="L40"/>
    </sheetView>
  </sheetViews>
  <sheetFormatPr baseColWidth="10" defaultColWidth="11.42578125" defaultRowHeight="16.5" x14ac:dyDescent="0.3"/>
  <cols>
    <col min="1" max="1" width="28" style="50" customWidth="1"/>
    <col min="2" max="31" width="21.42578125" style="52" customWidth="1"/>
    <col min="32" max="16384" width="11.42578125" style="33"/>
  </cols>
  <sheetData>
    <row r="1" spans="1:31" x14ac:dyDescent="0.3">
      <c r="A1" s="31"/>
      <c r="B1" s="32" t="s">
        <v>126</v>
      </c>
      <c r="C1" s="32" t="s">
        <v>127</v>
      </c>
      <c r="D1" s="32" t="s">
        <v>128</v>
      </c>
      <c r="E1" s="32" t="s">
        <v>129</v>
      </c>
      <c r="F1" s="32" t="s">
        <v>130</v>
      </c>
      <c r="G1" s="32" t="s">
        <v>131</v>
      </c>
      <c r="H1" s="32" t="s">
        <v>132</v>
      </c>
      <c r="I1" s="32" t="s">
        <v>133</v>
      </c>
      <c r="J1" s="32" t="s">
        <v>134</v>
      </c>
      <c r="K1" s="32" t="s">
        <v>135</v>
      </c>
      <c r="L1" s="32" t="s">
        <v>136</v>
      </c>
      <c r="M1" s="32" t="s">
        <v>137</v>
      </c>
      <c r="N1" s="32" t="s">
        <v>138</v>
      </c>
      <c r="O1" s="32" t="s">
        <v>139</v>
      </c>
      <c r="P1" s="32" t="s">
        <v>140</v>
      </c>
      <c r="Q1" s="32" t="s">
        <v>141</v>
      </c>
      <c r="R1" s="32" t="s">
        <v>142</v>
      </c>
      <c r="S1" s="32" t="s">
        <v>143</v>
      </c>
      <c r="T1" s="32" t="s">
        <v>144</v>
      </c>
      <c r="U1" s="32" t="s">
        <v>145</v>
      </c>
      <c r="V1" s="32" t="s">
        <v>146</v>
      </c>
      <c r="W1" s="32" t="s">
        <v>147</v>
      </c>
      <c r="X1" s="32" t="s">
        <v>148</v>
      </c>
      <c r="Y1" s="32" t="s">
        <v>149</v>
      </c>
      <c r="Z1" s="32" t="s">
        <v>150</v>
      </c>
      <c r="AA1" s="32" t="s">
        <v>151</v>
      </c>
      <c r="AB1" s="32" t="s">
        <v>152</v>
      </c>
      <c r="AC1" s="32" t="s">
        <v>153</v>
      </c>
      <c r="AD1" s="32" t="s">
        <v>154</v>
      </c>
      <c r="AE1" s="32" t="s">
        <v>155</v>
      </c>
    </row>
    <row r="2" spans="1:31" s="35" customFormat="1" x14ac:dyDescent="0.3">
      <c r="A2" s="34" t="s">
        <v>119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x14ac:dyDescent="0.3">
      <c r="A3" s="34" t="s">
        <v>125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</row>
    <row r="4" spans="1:31" x14ac:dyDescent="0.3">
      <c r="A4" s="34" t="s">
        <v>156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</row>
    <row r="5" spans="1:31" ht="33" x14ac:dyDescent="0.3">
      <c r="A5" s="36" t="s">
        <v>214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</row>
    <row r="6" spans="1:31" x14ac:dyDescent="0.3">
      <c r="A6" s="38" t="s">
        <v>157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</row>
    <row r="7" spans="1:31" x14ac:dyDescent="0.3">
      <c r="A7" s="38" t="s">
        <v>158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</row>
    <row r="8" spans="1:31" x14ac:dyDescent="0.3">
      <c r="A8" s="38" t="s">
        <v>159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</row>
    <row r="9" spans="1:31" x14ac:dyDescent="0.3">
      <c r="A9" s="38" t="s">
        <v>163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</row>
    <row r="10" spans="1:31" ht="33" x14ac:dyDescent="0.3">
      <c r="A10" s="39" t="s">
        <v>213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pans="1:31" x14ac:dyDescent="0.3">
      <c r="A11" s="41" t="s">
        <v>160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</row>
    <row r="12" spans="1:31" x14ac:dyDescent="0.3">
      <c r="A12" s="41" t="s">
        <v>161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</row>
    <row r="13" spans="1:31" s="35" customFormat="1" x14ac:dyDescent="0.3">
      <c r="A13" s="41" t="s">
        <v>162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</row>
    <row r="14" spans="1:31" s="35" customFormat="1" x14ac:dyDescent="0.3">
      <c r="A14" s="41" t="s">
        <v>163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</row>
    <row r="15" spans="1:31" s="35" customFormat="1" x14ac:dyDescent="0.3">
      <c r="A15" s="42" t="s">
        <v>251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1" s="35" customFormat="1" ht="33" x14ac:dyDescent="0.3">
      <c r="A16" s="43" t="s">
        <v>212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</row>
    <row r="17" spans="1:31" x14ac:dyDescent="0.3">
      <c r="A17" s="45" t="s">
        <v>191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</row>
    <row r="18" spans="1:31" x14ac:dyDescent="0.3">
      <c r="A18" s="45" t="s">
        <v>192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</row>
    <row r="19" spans="1:31" x14ac:dyDescent="0.3">
      <c r="A19" s="45" t="s">
        <v>193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</row>
    <row r="20" spans="1:31" x14ac:dyDescent="0.3">
      <c r="A20" s="45" t="s">
        <v>194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</row>
    <row r="21" spans="1:31" x14ac:dyDescent="0.3">
      <c r="A21" s="45" t="s">
        <v>195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</row>
    <row r="22" spans="1:31" x14ac:dyDescent="0.3">
      <c r="A22" s="45" t="s">
        <v>196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</row>
    <row r="23" spans="1:31" x14ac:dyDescent="0.3">
      <c r="A23" s="45" t="s">
        <v>197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</row>
    <row r="24" spans="1:31" x14ac:dyDescent="0.3">
      <c r="A24" s="45" t="s">
        <v>198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</row>
    <row r="25" spans="1:31" x14ac:dyDescent="0.3">
      <c r="A25" s="45" t="s">
        <v>199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</row>
    <row r="26" spans="1:31" x14ac:dyDescent="0.3">
      <c r="A26" s="45" t="s">
        <v>200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</row>
    <row r="27" spans="1:31" x14ac:dyDescent="0.3">
      <c r="A27" s="45" t="s">
        <v>201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</row>
    <row r="28" spans="1:31" x14ac:dyDescent="0.3">
      <c r="A28" s="45" t="s">
        <v>202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</row>
    <row r="29" spans="1:31" x14ac:dyDescent="0.3">
      <c r="A29" s="45" t="s">
        <v>203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</row>
    <row r="30" spans="1:31" x14ac:dyDescent="0.3">
      <c r="A30" s="45" t="s">
        <v>204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</row>
    <row r="31" spans="1:31" x14ac:dyDescent="0.3">
      <c r="A31" s="45" t="s">
        <v>205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</row>
    <row r="32" spans="1:31" x14ac:dyDescent="0.3">
      <c r="A32" s="45" t="s">
        <v>206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</row>
    <row r="33" spans="1:31" x14ac:dyDescent="0.3">
      <c r="A33" s="45" t="s">
        <v>207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</row>
    <row r="34" spans="1:31" x14ac:dyDescent="0.3">
      <c r="A34" s="45" t="s">
        <v>208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</row>
    <row r="35" spans="1:31" x14ac:dyDescent="0.3">
      <c r="A35" s="45" t="s">
        <v>209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</row>
    <row r="36" spans="1:31" x14ac:dyDescent="0.3">
      <c r="A36" s="45" t="s">
        <v>210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</row>
    <row r="37" spans="1:31" ht="33" x14ac:dyDescent="0.3">
      <c r="A37" s="46" t="s">
        <v>215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x14ac:dyDescent="0.3">
      <c r="A38" s="48" t="s">
        <v>1</v>
      </c>
      <c r="B38" s="49">
        <f>'Calculateur charge'!B23</f>
        <v>0</v>
      </c>
      <c r="C38" s="49">
        <f>'Calculateur charge'!C23</f>
        <v>0</v>
      </c>
      <c r="D38" s="49">
        <f>'Calculateur charge'!D23</f>
        <v>0</v>
      </c>
      <c r="E38" s="49">
        <f>'Calculateur charge'!E23</f>
        <v>0</v>
      </c>
      <c r="F38" s="49">
        <f>'Calculateur charge'!F23</f>
        <v>0</v>
      </c>
      <c r="G38" s="49">
        <f>'Calculateur charge'!G23</f>
        <v>0</v>
      </c>
      <c r="H38" s="49">
        <f>'Calculateur charge'!H23</f>
        <v>0</v>
      </c>
      <c r="I38" s="49">
        <f>'Calculateur charge'!I23</f>
        <v>0</v>
      </c>
      <c r="J38" s="49">
        <f>'Calculateur charge'!J23</f>
        <v>0</v>
      </c>
      <c r="K38" s="49">
        <f>'Calculateur charge'!K23</f>
        <v>0</v>
      </c>
      <c r="L38" s="49">
        <f>'Calculateur charge'!L23</f>
        <v>0</v>
      </c>
      <c r="M38" s="49">
        <f>'Calculateur charge'!M23</f>
        <v>0</v>
      </c>
      <c r="N38" s="49">
        <f>'Calculateur charge'!N23</f>
        <v>0</v>
      </c>
      <c r="O38" s="49">
        <f>'Calculateur charge'!O23</f>
        <v>0</v>
      </c>
      <c r="P38" s="49">
        <f>'Calculateur charge'!P23</f>
        <v>0</v>
      </c>
      <c r="Q38" s="49">
        <f>'Calculateur charge'!Q23</f>
        <v>0</v>
      </c>
      <c r="R38" s="49">
        <f>'Calculateur charge'!R23</f>
        <v>0</v>
      </c>
      <c r="S38" s="49">
        <f>'Calculateur charge'!S23</f>
        <v>0</v>
      </c>
      <c r="T38" s="49">
        <f>'Calculateur charge'!T23</f>
        <v>0</v>
      </c>
      <c r="U38" s="49">
        <f>'Calculateur charge'!U23</f>
        <v>0</v>
      </c>
      <c r="V38" s="49">
        <f>'Calculateur charge'!V23</f>
        <v>0</v>
      </c>
      <c r="W38" s="49">
        <f>'Calculateur charge'!W23</f>
        <v>0</v>
      </c>
      <c r="X38" s="49">
        <f>'Calculateur charge'!X23</f>
        <v>0</v>
      </c>
      <c r="Y38" s="49">
        <f>'Calculateur charge'!Y23</f>
        <v>0</v>
      </c>
      <c r="Z38" s="49">
        <f>'Calculateur charge'!Z23</f>
        <v>0</v>
      </c>
      <c r="AA38" s="49">
        <f>'Calculateur charge'!AA23</f>
        <v>0</v>
      </c>
      <c r="AB38" s="49">
        <f>'Calculateur charge'!AB23</f>
        <v>0</v>
      </c>
      <c r="AC38" s="49">
        <f>'Calculateur charge'!AC23</f>
        <v>0</v>
      </c>
      <c r="AD38" s="49">
        <f>'Calculateur charge'!AD23</f>
        <v>0</v>
      </c>
      <c r="AE38" s="49">
        <f>'Calculateur charge'!AE23</f>
        <v>0</v>
      </c>
    </row>
    <row r="39" spans="1:31" x14ac:dyDescent="0.3">
      <c r="A39" s="48" t="s">
        <v>35</v>
      </c>
      <c r="B39" s="49">
        <f>'Calculateur charge'!B47</f>
        <v>0</v>
      </c>
      <c r="C39" s="49">
        <f>'Calculateur charge'!C47</f>
        <v>0</v>
      </c>
      <c r="D39" s="49">
        <f>'Calculateur charge'!D47</f>
        <v>0</v>
      </c>
      <c r="E39" s="49">
        <f>'Calculateur charge'!E47</f>
        <v>0</v>
      </c>
      <c r="F39" s="49">
        <f>'Calculateur charge'!F47</f>
        <v>0</v>
      </c>
      <c r="G39" s="49">
        <f>'Calculateur charge'!G47</f>
        <v>0</v>
      </c>
      <c r="H39" s="49">
        <f>'Calculateur charge'!H47</f>
        <v>0</v>
      </c>
      <c r="I39" s="49">
        <f>'Calculateur charge'!I47</f>
        <v>0</v>
      </c>
      <c r="J39" s="49">
        <f>'Calculateur charge'!J47</f>
        <v>0</v>
      </c>
      <c r="K39" s="49">
        <f>'Calculateur charge'!K47</f>
        <v>0</v>
      </c>
      <c r="L39" s="49">
        <f>'Calculateur charge'!L47</f>
        <v>0</v>
      </c>
      <c r="M39" s="49">
        <f>'Calculateur charge'!M47</f>
        <v>0</v>
      </c>
      <c r="N39" s="49">
        <f>'Calculateur charge'!N47</f>
        <v>0</v>
      </c>
      <c r="O39" s="49">
        <f>'Calculateur charge'!O47</f>
        <v>0</v>
      </c>
      <c r="P39" s="49">
        <f>'Calculateur charge'!P47</f>
        <v>0</v>
      </c>
      <c r="Q39" s="49">
        <f>'Calculateur charge'!Q47</f>
        <v>0</v>
      </c>
      <c r="R39" s="49">
        <f>'Calculateur charge'!R47</f>
        <v>0</v>
      </c>
      <c r="S39" s="49">
        <f>'Calculateur charge'!S47</f>
        <v>0</v>
      </c>
      <c r="T39" s="49">
        <f>'Calculateur charge'!T47</f>
        <v>0</v>
      </c>
      <c r="U39" s="49">
        <f>'Calculateur charge'!U47</f>
        <v>0</v>
      </c>
      <c r="V39" s="49">
        <f>'Calculateur charge'!V47</f>
        <v>0</v>
      </c>
      <c r="W39" s="49">
        <f>'Calculateur charge'!W47</f>
        <v>0</v>
      </c>
      <c r="X39" s="49">
        <f>'Calculateur charge'!X47</f>
        <v>0</v>
      </c>
      <c r="Y39" s="49">
        <f>'Calculateur charge'!Y47</f>
        <v>0</v>
      </c>
      <c r="Z39" s="49">
        <f>'Calculateur charge'!Z47</f>
        <v>0</v>
      </c>
      <c r="AA39" s="49">
        <f>'Calculateur charge'!AA47</f>
        <v>0</v>
      </c>
      <c r="AB39" s="49">
        <f>'Calculateur charge'!AB47</f>
        <v>0</v>
      </c>
      <c r="AC39" s="49">
        <f>'Calculateur charge'!AC47</f>
        <v>0</v>
      </c>
      <c r="AD39" s="49">
        <f>'Calculateur charge'!AD47</f>
        <v>0</v>
      </c>
      <c r="AE39" s="49">
        <f>'Calculateur charge'!AE47</f>
        <v>0</v>
      </c>
    </row>
    <row r="40" spans="1:31" ht="33" x14ac:dyDescent="0.3">
      <c r="A40" s="48" t="s">
        <v>188</v>
      </c>
      <c r="B40" s="49">
        <f>'Calculateur charge'!B71</f>
        <v>0</v>
      </c>
      <c r="C40" s="49">
        <f>'Calculateur charge'!C71</f>
        <v>0</v>
      </c>
      <c r="D40" s="49">
        <f>'Calculateur charge'!D71</f>
        <v>0</v>
      </c>
      <c r="E40" s="49">
        <f>'Calculateur charge'!E71</f>
        <v>0</v>
      </c>
      <c r="F40" s="49">
        <f>'Calculateur charge'!F71</f>
        <v>0</v>
      </c>
      <c r="G40" s="49">
        <f>'Calculateur charge'!G71</f>
        <v>0</v>
      </c>
      <c r="H40" s="49">
        <f>'Calculateur charge'!H71</f>
        <v>0</v>
      </c>
      <c r="I40" s="49">
        <f>'Calculateur charge'!I71</f>
        <v>0</v>
      </c>
      <c r="J40" s="49">
        <f>'Calculateur charge'!J71</f>
        <v>0</v>
      </c>
      <c r="K40" s="49">
        <f>'Calculateur charge'!K71</f>
        <v>0</v>
      </c>
      <c r="L40" s="49">
        <f>'Calculateur charge'!L71</f>
        <v>0</v>
      </c>
      <c r="M40" s="49">
        <f>'Calculateur charge'!M71</f>
        <v>0</v>
      </c>
      <c r="N40" s="49">
        <f>'Calculateur charge'!N71</f>
        <v>0</v>
      </c>
      <c r="O40" s="49">
        <f>'Calculateur charge'!O71</f>
        <v>0</v>
      </c>
      <c r="P40" s="49">
        <f>'Calculateur charge'!P71</f>
        <v>0</v>
      </c>
      <c r="Q40" s="49">
        <f>'Calculateur charge'!Q71</f>
        <v>0</v>
      </c>
      <c r="R40" s="49">
        <f>'Calculateur charge'!R71</f>
        <v>0</v>
      </c>
      <c r="S40" s="49">
        <f>'Calculateur charge'!S71</f>
        <v>0</v>
      </c>
      <c r="T40" s="49">
        <f>'Calculateur charge'!T71</f>
        <v>0</v>
      </c>
      <c r="U40" s="49">
        <f>'Calculateur charge'!U71</f>
        <v>0</v>
      </c>
      <c r="V40" s="49">
        <f>'Calculateur charge'!V71</f>
        <v>0</v>
      </c>
      <c r="W40" s="49">
        <f>'Calculateur charge'!W71</f>
        <v>0</v>
      </c>
      <c r="X40" s="49">
        <f>'Calculateur charge'!X71</f>
        <v>0</v>
      </c>
      <c r="Y40" s="49">
        <f>'Calculateur charge'!Y71</f>
        <v>0</v>
      </c>
      <c r="Z40" s="49">
        <f>'Calculateur charge'!Z71</f>
        <v>0</v>
      </c>
      <c r="AA40" s="49">
        <f>'Calculateur charge'!AA71</f>
        <v>0</v>
      </c>
      <c r="AB40" s="49">
        <f>'Calculateur charge'!AB71</f>
        <v>0</v>
      </c>
      <c r="AC40" s="49">
        <f>'Calculateur charge'!AC71</f>
        <v>0</v>
      </c>
      <c r="AD40" s="49">
        <f>'Calculateur charge'!AD71</f>
        <v>0</v>
      </c>
      <c r="AE40" s="49">
        <f>'Calculateur charge'!AE71</f>
        <v>0</v>
      </c>
    </row>
    <row r="45" spans="1:31" x14ac:dyDescent="0.3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</row>
    <row r="46" spans="1:31" x14ac:dyDescent="0.3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</row>
    <row r="47" spans="1:31" x14ac:dyDescent="0.3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</row>
    <row r="48" spans="1:31" x14ac:dyDescent="0.3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</row>
    <row r="49" spans="2:31" x14ac:dyDescent="0.3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</row>
    <row r="50" spans="2:31" x14ac:dyDescent="0.3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</row>
    <row r="51" spans="2:31" x14ac:dyDescent="0.3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</row>
    <row r="52" spans="2:31" x14ac:dyDescent="0.3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</row>
    <row r="53" spans="2:31" x14ac:dyDescent="0.3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</row>
    <row r="54" spans="2:31" x14ac:dyDescent="0.3"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</row>
    <row r="55" spans="2:31" x14ac:dyDescent="0.3"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</row>
    <row r="56" spans="2:31" x14ac:dyDescent="0.3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</row>
    <row r="57" spans="2:31" x14ac:dyDescent="0.3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</row>
    <row r="58" spans="2:31" x14ac:dyDescent="0.3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</row>
    <row r="59" spans="2:31" x14ac:dyDescent="0.3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</row>
    <row r="60" spans="2:31" x14ac:dyDescent="0.3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</row>
    <row r="61" spans="2:31" x14ac:dyDescent="0.3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</row>
    <row r="62" spans="2:31" x14ac:dyDescent="0.3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</row>
    <row r="63" spans="2:31" x14ac:dyDescent="0.3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</row>
    <row r="64" spans="2:31" x14ac:dyDescent="0.3"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</row>
    <row r="65" spans="2:31" x14ac:dyDescent="0.3"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</row>
    <row r="66" spans="2:31" x14ac:dyDescent="0.3"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</row>
    <row r="67" spans="2:31" x14ac:dyDescent="0.3"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</row>
    <row r="68" spans="2:31" x14ac:dyDescent="0.3"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</row>
    <row r="69" spans="2:31" x14ac:dyDescent="0.3"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</row>
    <row r="70" spans="2:31" x14ac:dyDescent="0.3"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</row>
    <row r="71" spans="2:31" x14ac:dyDescent="0.3"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</row>
    <row r="72" spans="2:31" x14ac:dyDescent="0.3"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</row>
    <row r="73" spans="2:31" x14ac:dyDescent="0.3"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</row>
    <row r="74" spans="2:31" x14ac:dyDescent="0.3"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</row>
    <row r="75" spans="2:31" x14ac:dyDescent="0.3"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</row>
    <row r="76" spans="2:31" x14ac:dyDescent="0.3"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</row>
    <row r="77" spans="2:31" x14ac:dyDescent="0.3"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</row>
    <row r="78" spans="2:31" x14ac:dyDescent="0.3"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</row>
    <row r="79" spans="2:31" x14ac:dyDescent="0.3"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</row>
    <row r="80" spans="2:31" x14ac:dyDescent="0.3"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</row>
    <row r="81" spans="2:31" x14ac:dyDescent="0.3"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</row>
    <row r="82" spans="2:31" x14ac:dyDescent="0.3"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</row>
    <row r="83" spans="2:31" x14ac:dyDescent="0.3"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</row>
    <row r="84" spans="2:31" x14ac:dyDescent="0.3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</row>
    <row r="85" spans="2:31" x14ac:dyDescent="0.3"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</row>
    <row r="86" spans="2:31" x14ac:dyDescent="0.3"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</row>
    <row r="87" spans="2:31" x14ac:dyDescent="0.3"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</row>
    <row r="88" spans="2:31" x14ac:dyDescent="0.3"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</row>
    <row r="89" spans="2:31" x14ac:dyDescent="0.3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</row>
    <row r="90" spans="2:31" x14ac:dyDescent="0.3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</row>
    <row r="91" spans="2:31" x14ac:dyDescent="0.3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</row>
    <row r="92" spans="2:31" x14ac:dyDescent="0.3"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</row>
    <row r="93" spans="2:31" x14ac:dyDescent="0.3"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</row>
    <row r="94" spans="2:31" x14ac:dyDescent="0.3"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</row>
    <row r="95" spans="2:31" x14ac:dyDescent="0.3"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</row>
    <row r="96" spans="2:31" x14ac:dyDescent="0.3"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</row>
    <row r="97" spans="2:31" x14ac:dyDescent="0.3"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</row>
    <row r="98" spans="2:31" x14ac:dyDescent="0.3"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</row>
  </sheetData>
  <sheetProtection algorithmName="SHA-512" hashValue="x/AIeiLq/emL1XDhn7TwJZt2UqPWk6dmtJyOuZkl1sWPqNcsJ9ax84Vsl1GkkSQggv+x5ZCbdj+6AJZVtmphxw==" saltValue="2ytedU374LqcyTKp6Z5log==" spinCount="100000" sheet="1" objects="1" scenarios="1" autoFilter="0"/>
  <dataValidations count="1">
    <dataValidation type="whole" operator="greaterThan" allowBlank="1" showInputMessage="1" showErrorMessage="1" sqref="B3:AE3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Infos!$A$2:$A$3</xm:f>
          </x14:formula1>
          <xm:sqref>B2:AE2</xm:sqref>
        </x14:dataValidation>
        <x14:dataValidation type="list" allowBlank="1" showInputMessage="1" showErrorMessage="1">
          <x14:formula1>
            <xm:f>Infos!$B$2:$B$6</xm:f>
          </x14:formula1>
          <xm:sqref>B6:AE8</xm:sqref>
        </x14:dataValidation>
        <x14:dataValidation type="list" allowBlank="1" showInputMessage="1" showErrorMessage="1">
          <x14:formula1>
            <xm:f>Infos!$C$2:$C$15</xm:f>
          </x14:formula1>
          <xm:sqref>B11:AE13</xm:sqref>
        </x14:dataValidation>
        <x14:dataValidation type="list" allowBlank="1" showInputMessage="1" showErrorMessage="1">
          <x14:formula1>
            <xm:f>Infos!$D$1:$D$2</xm:f>
          </x14:formula1>
          <xm:sqref>B15:AE15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D15"/>
  <sheetViews>
    <sheetView workbookViewId="0"/>
  </sheetViews>
  <sheetFormatPr baseColWidth="10" defaultRowHeight="15" x14ac:dyDescent="0.25"/>
  <cols>
    <col min="2" max="2" width="27.28515625" customWidth="1"/>
    <col min="3" max="3" width="34.7109375" customWidth="1"/>
  </cols>
  <sheetData>
    <row r="1" spans="1:4" x14ac:dyDescent="0.25">
      <c r="A1" t="s">
        <v>119</v>
      </c>
      <c r="B1" t="s">
        <v>123</v>
      </c>
      <c r="C1" t="s">
        <v>124</v>
      </c>
      <c r="D1" t="s">
        <v>249</v>
      </c>
    </row>
    <row r="2" spans="1:4" x14ac:dyDescent="0.25">
      <c r="A2" t="s">
        <v>164</v>
      </c>
      <c r="B2" t="s">
        <v>180</v>
      </c>
      <c r="C2" t="s">
        <v>169</v>
      </c>
      <c r="D2" t="s">
        <v>250</v>
      </c>
    </row>
    <row r="3" spans="1:4" x14ac:dyDescent="0.25">
      <c r="A3" t="s">
        <v>165</v>
      </c>
      <c r="B3" t="s">
        <v>179</v>
      </c>
      <c r="C3" t="s">
        <v>178</v>
      </c>
    </row>
    <row r="4" spans="1:4" x14ac:dyDescent="0.25">
      <c r="B4" t="s">
        <v>182</v>
      </c>
      <c r="C4" t="s">
        <v>172</v>
      </c>
    </row>
    <row r="5" spans="1:4" x14ac:dyDescent="0.25">
      <c r="B5" t="s">
        <v>181</v>
      </c>
      <c r="C5" t="s">
        <v>175</v>
      </c>
    </row>
    <row r="6" spans="1:4" x14ac:dyDescent="0.25">
      <c r="B6" t="s">
        <v>183</v>
      </c>
      <c r="C6" t="s">
        <v>254</v>
      </c>
    </row>
    <row r="7" spans="1:4" x14ac:dyDescent="0.25">
      <c r="C7" t="s">
        <v>176</v>
      </c>
    </row>
    <row r="8" spans="1:4" x14ac:dyDescent="0.25">
      <c r="C8" t="s">
        <v>167</v>
      </c>
    </row>
    <row r="9" spans="1:4" x14ac:dyDescent="0.25">
      <c r="C9" t="s">
        <v>173</v>
      </c>
    </row>
    <row r="10" spans="1:4" x14ac:dyDescent="0.25">
      <c r="C10" t="s">
        <v>177</v>
      </c>
    </row>
    <row r="11" spans="1:4" x14ac:dyDescent="0.25">
      <c r="C11" t="s">
        <v>170</v>
      </c>
    </row>
    <row r="12" spans="1:4" x14ac:dyDescent="0.25">
      <c r="C12" t="s">
        <v>166</v>
      </c>
    </row>
    <row r="13" spans="1:4" x14ac:dyDescent="0.25">
      <c r="C13" t="s">
        <v>174</v>
      </c>
    </row>
    <row r="14" spans="1:4" x14ac:dyDescent="0.25">
      <c r="C14" t="s">
        <v>171</v>
      </c>
    </row>
    <row r="15" spans="1:4" x14ac:dyDescent="0.25">
      <c r="C15" t="s">
        <v>168</v>
      </c>
    </row>
  </sheetData>
  <sortState ref="B2:B6">
    <sortCondition ref="B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4"/>
  </sheetPr>
  <dimension ref="A1:AE79"/>
  <sheetViews>
    <sheetView showGridLines="0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76" sqref="C76"/>
    </sheetView>
  </sheetViews>
  <sheetFormatPr baseColWidth="10" defaultColWidth="11.42578125" defaultRowHeight="15" x14ac:dyDescent="0.25"/>
  <cols>
    <col min="1" max="1" width="11.7109375" style="4" customWidth="1"/>
    <col min="2" max="3" width="11.28515625" style="4" customWidth="1"/>
    <col min="4" max="16384" width="11.42578125" style="4"/>
  </cols>
  <sheetData>
    <row r="1" spans="1:31" ht="19.5" customHeight="1" x14ac:dyDescent="0.25">
      <c r="A1" s="137" t="s">
        <v>216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</row>
    <row r="2" spans="1:31" s="5" customFormat="1" ht="19.5" x14ac:dyDescent="0.25">
      <c r="A2" s="8"/>
      <c r="B2" s="9" t="s">
        <v>217</v>
      </c>
      <c r="C2" s="9" t="s">
        <v>218</v>
      </c>
      <c r="D2" s="9" t="s">
        <v>219</v>
      </c>
      <c r="E2" s="9" t="s">
        <v>220</v>
      </c>
      <c r="F2" s="9" t="s">
        <v>223</v>
      </c>
      <c r="G2" s="9" t="s">
        <v>224</v>
      </c>
      <c r="H2" s="9" t="s">
        <v>225</v>
      </c>
      <c r="I2" s="9" t="s">
        <v>226</v>
      </c>
      <c r="J2" s="9" t="s">
        <v>227</v>
      </c>
      <c r="K2" s="9" t="s">
        <v>228</v>
      </c>
      <c r="L2" s="9" t="s">
        <v>229</v>
      </c>
      <c r="M2" s="9" t="s">
        <v>230</v>
      </c>
      <c r="N2" s="9" t="s">
        <v>231</v>
      </c>
      <c r="O2" s="9" t="s">
        <v>232</v>
      </c>
      <c r="P2" s="9" t="s">
        <v>233</v>
      </c>
      <c r="Q2" s="9" t="s">
        <v>234</v>
      </c>
      <c r="R2" s="9" t="s">
        <v>235</v>
      </c>
      <c r="S2" s="9" t="s">
        <v>236</v>
      </c>
      <c r="T2" s="9" t="s">
        <v>237</v>
      </c>
      <c r="U2" s="9" t="s">
        <v>238</v>
      </c>
      <c r="V2" s="9" t="s">
        <v>239</v>
      </c>
      <c r="W2" s="9" t="s">
        <v>240</v>
      </c>
      <c r="X2" s="9" t="s">
        <v>241</v>
      </c>
      <c r="Y2" s="9" t="s">
        <v>242</v>
      </c>
      <c r="Z2" s="9" t="s">
        <v>243</v>
      </c>
      <c r="AA2" s="9" t="s">
        <v>244</v>
      </c>
      <c r="AB2" s="9" t="s">
        <v>245</v>
      </c>
      <c r="AC2" s="9" t="s">
        <v>246</v>
      </c>
      <c r="AD2" s="9" t="s">
        <v>247</v>
      </c>
      <c r="AE2" s="9" t="s">
        <v>248</v>
      </c>
    </row>
    <row r="3" spans="1:31" ht="15.75" x14ac:dyDescent="0.25">
      <c r="A3" s="7" t="s">
        <v>191</v>
      </c>
      <c r="B3" s="1">
        <f>IFERROR(VLOOKUP('Données patients'!B17,'Echelles CIA et ACB'!$A:$E,3,FALSE),0)</f>
        <v>0</v>
      </c>
      <c r="C3" s="1">
        <f>IFERROR(VLOOKUP('Données patients'!C17,'Echelles CIA et ACB'!$A:$E,3,FALSE),0)</f>
        <v>0</v>
      </c>
      <c r="D3" s="1">
        <f>IFERROR(VLOOKUP('Données patients'!D17,'Echelles CIA et ACB'!$A:$E,3,FALSE),0)</f>
        <v>0</v>
      </c>
      <c r="E3" s="1">
        <f>IFERROR(VLOOKUP('Données patients'!E17,'Echelles CIA et ACB'!$A:$E,3,FALSE),0)</f>
        <v>0</v>
      </c>
      <c r="F3" s="1">
        <f>IFERROR(VLOOKUP('Données patients'!F17,'Echelles CIA et ACB'!$A:$E,3,FALSE),0)</f>
        <v>0</v>
      </c>
      <c r="G3" s="1">
        <f>IFERROR(VLOOKUP('Données patients'!G17,'Echelles CIA et ACB'!$A:$E,3,FALSE),0)</f>
        <v>0</v>
      </c>
      <c r="H3" s="1">
        <f>IFERROR(VLOOKUP('Données patients'!H17,'Echelles CIA et ACB'!$A:$E,3,FALSE),0)</f>
        <v>0</v>
      </c>
      <c r="I3" s="1">
        <f>IFERROR(VLOOKUP('Données patients'!I17,'Echelles CIA et ACB'!$A:$E,3,FALSE),0)</f>
        <v>0</v>
      </c>
      <c r="J3" s="1">
        <f>IFERROR(VLOOKUP('Données patients'!J17,'Echelles CIA et ACB'!$A:$E,3,FALSE),0)</f>
        <v>0</v>
      </c>
      <c r="K3" s="1">
        <f>IFERROR(VLOOKUP('Données patients'!K17,'Echelles CIA et ACB'!$A:$E,3,FALSE),0)</f>
        <v>0</v>
      </c>
      <c r="L3" s="1">
        <f>IFERROR(VLOOKUP('Données patients'!L17,'Echelles CIA et ACB'!$A:$E,3,FALSE),0)</f>
        <v>0</v>
      </c>
      <c r="M3" s="1">
        <f>IFERROR(VLOOKUP('Données patients'!M17,'Echelles CIA et ACB'!$A:$E,3,FALSE),0)</f>
        <v>0</v>
      </c>
      <c r="N3" s="1">
        <f>IFERROR(VLOOKUP('Données patients'!N17,'Echelles CIA et ACB'!$A:$E,3,FALSE),0)</f>
        <v>0</v>
      </c>
      <c r="O3" s="1">
        <f>IFERROR(VLOOKUP('Données patients'!O17,'Echelles CIA et ACB'!$A:$E,3,FALSE),0)</f>
        <v>0</v>
      </c>
      <c r="P3" s="1">
        <f>IFERROR(VLOOKUP('Données patients'!P17,'Echelles CIA et ACB'!$A:$E,3,FALSE),0)</f>
        <v>0</v>
      </c>
      <c r="Q3" s="1">
        <f>IFERROR(VLOOKUP('Données patients'!Q17,'Echelles CIA et ACB'!$A:$E,3,FALSE),0)</f>
        <v>0</v>
      </c>
      <c r="R3" s="1">
        <f>IFERROR(VLOOKUP('Données patients'!R17,'Echelles CIA et ACB'!$A:$E,3,FALSE),0)</f>
        <v>0</v>
      </c>
      <c r="S3" s="1">
        <f>IFERROR(VLOOKUP('Données patients'!S17,'Echelles CIA et ACB'!$A:$E,3,FALSE),0)</f>
        <v>0</v>
      </c>
      <c r="T3" s="1">
        <f>IFERROR(VLOOKUP('Données patients'!T17,'Echelles CIA et ACB'!$A:$E,3,FALSE),0)</f>
        <v>0</v>
      </c>
      <c r="U3" s="1">
        <f>IFERROR(VLOOKUP('Données patients'!U17,'Echelles CIA et ACB'!$A:$E,3,FALSE),0)</f>
        <v>0</v>
      </c>
      <c r="V3" s="1">
        <f>IFERROR(VLOOKUP('Données patients'!V17,'Echelles CIA et ACB'!$A:$E,3,FALSE),0)</f>
        <v>0</v>
      </c>
      <c r="W3" s="1">
        <f>IFERROR(VLOOKUP('Données patients'!W17,'Echelles CIA et ACB'!$A:$E,3,FALSE),0)</f>
        <v>0</v>
      </c>
      <c r="X3" s="1">
        <f>IFERROR(VLOOKUP('Données patients'!X17,'Echelles CIA et ACB'!$A:$E,3,FALSE),0)</f>
        <v>0</v>
      </c>
      <c r="Y3" s="1">
        <f>IFERROR(VLOOKUP('Données patients'!Y17,'Echelles CIA et ACB'!$A:$E,3,FALSE),0)</f>
        <v>0</v>
      </c>
      <c r="Z3" s="1">
        <f>IFERROR(VLOOKUP('Données patients'!Z17,'Echelles CIA et ACB'!$A:$E,3,FALSE),0)</f>
        <v>0</v>
      </c>
      <c r="AA3" s="1">
        <f>IFERROR(VLOOKUP('Données patients'!AA17,'Echelles CIA et ACB'!$A:$E,3,FALSE),0)</f>
        <v>0</v>
      </c>
      <c r="AB3" s="1">
        <f>IFERROR(VLOOKUP('Données patients'!AB17,'Echelles CIA et ACB'!$A:$E,3,FALSE),0)</f>
        <v>0</v>
      </c>
      <c r="AC3" s="1">
        <f>IFERROR(VLOOKUP('Données patients'!AC17,'Echelles CIA et ACB'!$A:$E,3,FALSE),0)</f>
        <v>0</v>
      </c>
      <c r="AD3" s="1">
        <f>IFERROR(VLOOKUP('Données patients'!AD17,'Echelles CIA et ACB'!$A:$E,3,FALSE),0)</f>
        <v>0</v>
      </c>
      <c r="AE3" s="1">
        <f>IFERROR(VLOOKUP('Données patients'!AE17,'Echelles CIA et ACB'!$A:$E,3,FALSE),0)</f>
        <v>0</v>
      </c>
    </row>
    <row r="4" spans="1:31" ht="15.75" x14ac:dyDescent="0.25">
      <c r="A4" s="7" t="s">
        <v>192</v>
      </c>
      <c r="B4" s="1">
        <f>IFERROR(VLOOKUP('Données patients'!B18,'Echelles CIA et ACB'!$A:$E,3,FALSE),0)</f>
        <v>0</v>
      </c>
      <c r="C4" s="1">
        <f>IFERROR(VLOOKUP('Données patients'!C18,'Echelles CIA et ACB'!$A:$E,3,FALSE),0)</f>
        <v>0</v>
      </c>
      <c r="D4" s="1">
        <f>IFERROR(VLOOKUP('Données patients'!D18,'Echelles CIA et ACB'!$A:$E,3,FALSE),0)</f>
        <v>0</v>
      </c>
      <c r="E4" s="1">
        <f>IFERROR(VLOOKUP('Données patients'!E18,'Echelles CIA et ACB'!$A:$E,3,FALSE),0)</f>
        <v>0</v>
      </c>
      <c r="F4" s="1">
        <f>IFERROR(VLOOKUP('Données patients'!F18,'Echelles CIA et ACB'!$A:$E,3,FALSE),0)</f>
        <v>0</v>
      </c>
      <c r="G4" s="1">
        <f>IFERROR(VLOOKUP('Données patients'!G18,'Echelles CIA et ACB'!$A:$E,3,FALSE),0)</f>
        <v>0</v>
      </c>
      <c r="H4" s="1">
        <f>IFERROR(VLOOKUP('Données patients'!H18,'Echelles CIA et ACB'!$A:$E,3,FALSE),0)</f>
        <v>0</v>
      </c>
      <c r="I4" s="1">
        <f>IFERROR(VLOOKUP('Données patients'!I18,'Echelles CIA et ACB'!$A:$E,3,FALSE),0)</f>
        <v>0</v>
      </c>
      <c r="J4" s="1">
        <f>IFERROR(VLOOKUP('Données patients'!J18,'Echelles CIA et ACB'!$A:$E,3,FALSE),0)</f>
        <v>0</v>
      </c>
      <c r="K4" s="1">
        <f>IFERROR(VLOOKUP('Données patients'!K18,'Echelles CIA et ACB'!$A:$E,3,FALSE),0)</f>
        <v>0</v>
      </c>
      <c r="L4" s="1">
        <f>IFERROR(VLOOKUP('Données patients'!L18,'Echelles CIA et ACB'!$A:$E,3,FALSE),0)</f>
        <v>0</v>
      </c>
      <c r="M4" s="1">
        <f>IFERROR(VLOOKUP('Données patients'!M18,'Echelles CIA et ACB'!$A:$E,3,FALSE),0)</f>
        <v>0</v>
      </c>
      <c r="N4" s="1">
        <f>IFERROR(VLOOKUP('Données patients'!N18,'Echelles CIA et ACB'!$A:$E,3,FALSE),0)</f>
        <v>0</v>
      </c>
      <c r="O4" s="1">
        <f>IFERROR(VLOOKUP('Données patients'!O18,'Echelles CIA et ACB'!$A:$E,3,FALSE),0)</f>
        <v>0</v>
      </c>
      <c r="P4" s="1">
        <f>IFERROR(VLOOKUP('Données patients'!P18,'Echelles CIA et ACB'!$A:$E,3,FALSE),0)</f>
        <v>0</v>
      </c>
      <c r="Q4" s="1">
        <f>IFERROR(VLOOKUP('Données patients'!Q18,'Echelles CIA et ACB'!$A:$E,3,FALSE),0)</f>
        <v>0</v>
      </c>
      <c r="R4" s="1">
        <f>IFERROR(VLOOKUP('Données patients'!R18,'Echelles CIA et ACB'!$A:$E,3,FALSE),0)</f>
        <v>0</v>
      </c>
      <c r="S4" s="1">
        <f>IFERROR(VLOOKUP('Données patients'!S18,'Echelles CIA et ACB'!$A:$E,3,FALSE),0)</f>
        <v>0</v>
      </c>
      <c r="T4" s="1">
        <f>IFERROR(VLOOKUP('Données patients'!T18,'Echelles CIA et ACB'!$A:$E,3,FALSE),0)</f>
        <v>0</v>
      </c>
      <c r="U4" s="1">
        <f>IFERROR(VLOOKUP('Données patients'!U18,'Echelles CIA et ACB'!$A:$E,3,FALSE),0)</f>
        <v>0</v>
      </c>
      <c r="V4" s="1">
        <f>IFERROR(VLOOKUP('Données patients'!V18,'Echelles CIA et ACB'!$A:$E,3,FALSE),0)</f>
        <v>0</v>
      </c>
      <c r="W4" s="1">
        <f>IFERROR(VLOOKUP('Données patients'!W18,'Echelles CIA et ACB'!$A:$E,3,FALSE),0)</f>
        <v>0</v>
      </c>
      <c r="X4" s="1">
        <f>IFERROR(VLOOKUP('Données patients'!X18,'Echelles CIA et ACB'!$A:$E,3,FALSE),0)</f>
        <v>0</v>
      </c>
      <c r="Y4" s="1">
        <f>IFERROR(VLOOKUP('Données patients'!Y18,'Echelles CIA et ACB'!$A:$E,3,FALSE),0)</f>
        <v>0</v>
      </c>
      <c r="Z4" s="1">
        <f>IFERROR(VLOOKUP('Données patients'!Z18,'Echelles CIA et ACB'!$A:$E,3,FALSE),0)</f>
        <v>0</v>
      </c>
      <c r="AA4" s="1">
        <f>IFERROR(VLOOKUP('Données patients'!AA18,'Echelles CIA et ACB'!$A:$E,3,FALSE),0)</f>
        <v>0</v>
      </c>
      <c r="AB4" s="1">
        <f>IFERROR(VLOOKUP('Données patients'!AB18,'Echelles CIA et ACB'!$A:$E,3,FALSE),0)</f>
        <v>0</v>
      </c>
      <c r="AC4" s="1">
        <f>IFERROR(VLOOKUP('Données patients'!AC18,'Echelles CIA et ACB'!$A:$E,3,FALSE),0)</f>
        <v>0</v>
      </c>
      <c r="AD4" s="1">
        <f>IFERROR(VLOOKUP('Données patients'!AD18,'Echelles CIA et ACB'!$A:$E,3,FALSE),0)</f>
        <v>0</v>
      </c>
      <c r="AE4" s="1">
        <f>IFERROR(VLOOKUP('Données patients'!AE18,'Echelles CIA et ACB'!$A:$E,3,FALSE),0)</f>
        <v>0</v>
      </c>
    </row>
    <row r="5" spans="1:31" ht="15.75" x14ac:dyDescent="0.25">
      <c r="A5" s="7" t="s">
        <v>193</v>
      </c>
      <c r="B5" s="1">
        <f>IFERROR(VLOOKUP('Données patients'!B19,'Echelles CIA et ACB'!$A:$E,3,FALSE),0)</f>
        <v>0</v>
      </c>
      <c r="C5" s="1">
        <f>IFERROR(VLOOKUP('Données patients'!C19,'Echelles CIA et ACB'!$A:$E,3,FALSE),0)</f>
        <v>0</v>
      </c>
      <c r="D5" s="1">
        <f>IFERROR(VLOOKUP('Données patients'!D19,'Echelles CIA et ACB'!$A:$E,3,FALSE),0)</f>
        <v>0</v>
      </c>
      <c r="E5" s="1">
        <f>IFERROR(VLOOKUP('Données patients'!E19,'Echelles CIA et ACB'!$A:$E,3,FALSE),0)</f>
        <v>0</v>
      </c>
      <c r="F5" s="1">
        <f>IFERROR(VLOOKUP('Données patients'!F19,'Echelles CIA et ACB'!$A:$E,3,FALSE),0)</f>
        <v>0</v>
      </c>
      <c r="G5" s="1">
        <f>IFERROR(VLOOKUP('Données patients'!G19,'Echelles CIA et ACB'!$A:$E,3,FALSE),0)</f>
        <v>0</v>
      </c>
      <c r="H5" s="1">
        <f>IFERROR(VLOOKUP('Données patients'!H19,'Echelles CIA et ACB'!$A:$E,3,FALSE),0)</f>
        <v>0</v>
      </c>
      <c r="I5" s="1">
        <f>IFERROR(VLOOKUP('Données patients'!I19,'Echelles CIA et ACB'!$A:$E,3,FALSE),0)</f>
        <v>0</v>
      </c>
      <c r="J5" s="1">
        <f>IFERROR(VLOOKUP('Données patients'!J19,'Echelles CIA et ACB'!$A:$E,3,FALSE),0)</f>
        <v>0</v>
      </c>
      <c r="K5" s="1">
        <f>IFERROR(VLOOKUP('Données patients'!K19,'Echelles CIA et ACB'!$A:$E,3,FALSE),0)</f>
        <v>0</v>
      </c>
      <c r="L5" s="1">
        <f>IFERROR(VLOOKUP('Données patients'!L19,'Echelles CIA et ACB'!$A:$E,3,FALSE),0)</f>
        <v>0</v>
      </c>
      <c r="M5" s="1">
        <f>IFERROR(VLOOKUP('Données patients'!M19,'Echelles CIA et ACB'!$A:$E,3,FALSE),0)</f>
        <v>0</v>
      </c>
      <c r="N5" s="1">
        <f>IFERROR(VLOOKUP('Données patients'!N19,'Echelles CIA et ACB'!$A:$E,3,FALSE),0)</f>
        <v>0</v>
      </c>
      <c r="O5" s="1">
        <f>IFERROR(VLOOKUP('Données patients'!O19,'Echelles CIA et ACB'!$A:$E,3,FALSE),0)</f>
        <v>0</v>
      </c>
      <c r="P5" s="1">
        <f>IFERROR(VLOOKUP('Données patients'!P19,'Echelles CIA et ACB'!$A:$E,3,FALSE),0)</f>
        <v>0</v>
      </c>
      <c r="Q5" s="1">
        <f>IFERROR(VLOOKUP('Données patients'!Q19,'Echelles CIA et ACB'!$A:$E,3,FALSE),0)</f>
        <v>0</v>
      </c>
      <c r="R5" s="1">
        <f>IFERROR(VLOOKUP('Données patients'!R19,'Echelles CIA et ACB'!$A:$E,3,FALSE),0)</f>
        <v>0</v>
      </c>
      <c r="S5" s="1">
        <f>IFERROR(VLOOKUP('Données patients'!S19,'Echelles CIA et ACB'!$A:$E,3,FALSE),0)</f>
        <v>0</v>
      </c>
      <c r="T5" s="1">
        <f>IFERROR(VLOOKUP('Données patients'!T19,'Echelles CIA et ACB'!$A:$E,3,FALSE),0)</f>
        <v>0</v>
      </c>
      <c r="U5" s="1">
        <f>IFERROR(VLOOKUP('Données patients'!U19,'Echelles CIA et ACB'!$A:$E,3,FALSE),0)</f>
        <v>0</v>
      </c>
      <c r="V5" s="1">
        <f>IFERROR(VLOOKUP('Données patients'!V19,'Echelles CIA et ACB'!$A:$E,3,FALSE),0)</f>
        <v>0</v>
      </c>
      <c r="W5" s="1">
        <f>IFERROR(VLOOKUP('Données patients'!W19,'Echelles CIA et ACB'!$A:$E,3,FALSE),0)</f>
        <v>0</v>
      </c>
      <c r="X5" s="1">
        <f>IFERROR(VLOOKUP('Données patients'!X19,'Echelles CIA et ACB'!$A:$E,3,FALSE),0)</f>
        <v>0</v>
      </c>
      <c r="Y5" s="1">
        <f>IFERROR(VLOOKUP('Données patients'!Y19,'Echelles CIA et ACB'!$A:$E,3,FALSE),0)</f>
        <v>0</v>
      </c>
      <c r="Z5" s="1">
        <f>IFERROR(VLOOKUP('Données patients'!Z19,'Echelles CIA et ACB'!$A:$E,3,FALSE),0)</f>
        <v>0</v>
      </c>
      <c r="AA5" s="1">
        <f>IFERROR(VLOOKUP('Données patients'!AA19,'Echelles CIA et ACB'!$A:$E,3,FALSE),0)</f>
        <v>0</v>
      </c>
      <c r="AB5" s="1">
        <f>IFERROR(VLOOKUP('Données patients'!AB19,'Echelles CIA et ACB'!$A:$E,3,FALSE),0)</f>
        <v>0</v>
      </c>
      <c r="AC5" s="1">
        <f>IFERROR(VLOOKUP('Données patients'!AC19,'Echelles CIA et ACB'!$A:$E,3,FALSE),0)</f>
        <v>0</v>
      </c>
      <c r="AD5" s="1">
        <f>IFERROR(VLOOKUP('Données patients'!AD19,'Echelles CIA et ACB'!$A:$E,3,FALSE),0)</f>
        <v>0</v>
      </c>
      <c r="AE5" s="1">
        <f>IFERROR(VLOOKUP('Données patients'!AE19,'Echelles CIA et ACB'!$A:$E,3,FALSE),0)</f>
        <v>0</v>
      </c>
    </row>
    <row r="6" spans="1:31" ht="15.75" x14ac:dyDescent="0.25">
      <c r="A6" s="7" t="s">
        <v>194</v>
      </c>
      <c r="B6" s="1">
        <f>IFERROR(VLOOKUP('Données patients'!B20,'Echelles CIA et ACB'!$A:$E,3,FALSE),0)</f>
        <v>0</v>
      </c>
      <c r="C6" s="1">
        <f>IFERROR(VLOOKUP('Données patients'!C20,'Echelles CIA et ACB'!$A:$E,3,FALSE),0)</f>
        <v>0</v>
      </c>
      <c r="D6" s="1">
        <f>IFERROR(VLOOKUP('Données patients'!D20,'Echelles CIA et ACB'!$A:$E,3,FALSE),0)</f>
        <v>0</v>
      </c>
      <c r="E6" s="1">
        <f>IFERROR(VLOOKUP('Données patients'!E20,'Echelles CIA et ACB'!$A:$E,3,FALSE),0)</f>
        <v>0</v>
      </c>
      <c r="F6" s="1">
        <f>IFERROR(VLOOKUP('Données patients'!F20,'Echelles CIA et ACB'!$A:$E,3,FALSE),0)</f>
        <v>0</v>
      </c>
      <c r="G6" s="1">
        <f>IFERROR(VLOOKUP('Données patients'!G20,'Echelles CIA et ACB'!$A:$E,3,FALSE),0)</f>
        <v>0</v>
      </c>
      <c r="H6" s="1">
        <f>IFERROR(VLOOKUP('Données patients'!H20,'Echelles CIA et ACB'!$A:$E,3,FALSE),0)</f>
        <v>0</v>
      </c>
      <c r="I6" s="1">
        <f>IFERROR(VLOOKUP('Données patients'!I20,'Echelles CIA et ACB'!$A:$E,3,FALSE),0)</f>
        <v>0</v>
      </c>
      <c r="J6" s="1">
        <f>IFERROR(VLOOKUP('Données patients'!J20,'Echelles CIA et ACB'!$A:$E,3,FALSE),0)</f>
        <v>0</v>
      </c>
      <c r="K6" s="1">
        <f>IFERROR(VLOOKUP('Données patients'!K20,'Echelles CIA et ACB'!$A:$E,3,FALSE),0)</f>
        <v>0</v>
      </c>
      <c r="L6" s="1">
        <f>IFERROR(VLOOKUP('Données patients'!L20,'Echelles CIA et ACB'!$A:$E,3,FALSE),0)</f>
        <v>0</v>
      </c>
      <c r="M6" s="1">
        <f>IFERROR(VLOOKUP('Données patients'!M20,'Echelles CIA et ACB'!$A:$E,3,FALSE),0)</f>
        <v>0</v>
      </c>
      <c r="N6" s="1">
        <f>IFERROR(VLOOKUP('Données patients'!N20,'Echelles CIA et ACB'!$A:$E,3,FALSE),0)</f>
        <v>0</v>
      </c>
      <c r="O6" s="1">
        <f>IFERROR(VLOOKUP('Données patients'!O20,'Echelles CIA et ACB'!$A:$E,3,FALSE),0)</f>
        <v>0</v>
      </c>
      <c r="P6" s="1">
        <f>IFERROR(VLOOKUP('Données patients'!P20,'Echelles CIA et ACB'!$A:$E,3,FALSE),0)</f>
        <v>0</v>
      </c>
      <c r="Q6" s="1">
        <f>IFERROR(VLOOKUP('Données patients'!Q20,'Echelles CIA et ACB'!$A:$E,3,FALSE),0)</f>
        <v>0</v>
      </c>
      <c r="R6" s="1">
        <f>IFERROR(VLOOKUP('Données patients'!R20,'Echelles CIA et ACB'!$A:$E,3,FALSE),0)</f>
        <v>0</v>
      </c>
      <c r="S6" s="1">
        <f>IFERROR(VLOOKUP('Données patients'!S20,'Echelles CIA et ACB'!$A:$E,3,FALSE),0)</f>
        <v>0</v>
      </c>
      <c r="T6" s="1">
        <f>IFERROR(VLOOKUP('Données patients'!T20,'Echelles CIA et ACB'!$A:$E,3,FALSE),0)</f>
        <v>0</v>
      </c>
      <c r="U6" s="1">
        <f>IFERROR(VLOOKUP('Données patients'!U20,'Echelles CIA et ACB'!$A:$E,3,FALSE),0)</f>
        <v>0</v>
      </c>
      <c r="V6" s="1">
        <f>IFERROR(VLOOKUP('Données patients'!V20,'Echelles CIA et ACB'!$A:$E,3,FALSE),0)</f>
        <v>0</v>
      </c>
      <c r="W6" s="1">
        <f>IFERROR(VLOOKUP('Données patients'!W20,'Echelles CIA et ACB'!$A:$E,3,FALSE),0)</f>
        <v>0</v>
      </c>
      <c r="X6" s="1">
        <f>IFERROR(VLOOKUP('Données patients'!X20,'Echelles CIA et ACB'!$A:$E,3,FALSE),0)</f>
        <v>0</v>
      </c>
      <c r="Y6" s="1">
        <f>IFERROR(VLOOKUP('Données patients'!Y20,'Echelles CIA et ACB'!$A:$E,3,FALSE),0)</f>
        <v>0</v>
      </c>
      <c r="Z6" s="1">
        <f>IFERROR(VLOOKUP('Données patients'!Z20,'Echelles CIA et ACB'!$A:$E,3,FALSE),0)</f>
        <v>0</v>
      </c>
      <c r="AA6" s="1">
        <f>IFERROR(VLOOKUP('Données patients'!AA20,'Echelles CIA et ACB'!$A:$E,3,FALSE),0)</f>
        <v>0</v>
      </c>
      <c r="AB6" s="1">
        <f>IFERROR(VLOOKUP('Données patients'!AB20,'Echelles CIA et ACB'!$A:$E,3,FALSE),0)</f>
        <v>0</v>
      </c>
      <c r="AC6" s="1">
        <f>IFERROR(VLOOKUP('Données patients'!AC20,'Echelles CIA et ACB'!$A:$E,3,FALSE),0)</f>
        <v>0</v>
      </c>
      <c r="AD6" s="1">
        <f>IFERROR(VLOOKUP('Données patients'!AD20,'Echelles CIA et ACB'!$A:$E,3,FALSE),0)</f>
        <v>0</v>
      </c>
      <c r="AE6" s="1">
        <f>IFERROR(VLOOKUP('Données patients'!AE20,'Echelles CIA et ACB'!$A:$E,3,FALSE),0)</f>
        <v>0</v>
      </c>
    </row>
    <row r="7" spans="1:31" ht="15.75" x14ac:dyDescent="0.25">
      <c r="A7" s="7" t="s">
        <v>195</v>
      </c>
      <c r="B7" s="1">
        <f>IFERROR(VLOOKUP('Données patients'!B21,'Echelles CIA et ACB'!$A:$E,3,FALSE),0)</f>
        <v>0</v>
      </c>
      <c r="C7" s="1">
        <f>IFERROR(VLOOKUP('Données patients'!C21,'Echelles CIA et ACB'!$A:$E,3,FALSE),0)</f>
        <v>0</v>
      </c>
      <c r="D7" s="1">
        <f>IFERROR(VLOOKUP('Données patients'!D21,'Echelles CIA et ACB'!$A:$E,3,FALSE),0)</f>
        <v>0</v>
      </c>
      <c r="E7" s="1">
        <f>IFERROR(VLOOKUP('Données patients'!E21,'Echelles CIA et ACB'!$A:$E,3,FALSE),0)</f>
        <v>0</v>
      </c>
      <c r="F7" s="1">
        <f>IFERROR(VLOOKUP('Données patients'!F21,'Echelles CIA et ACB'!$A:$E,3,FALSE),0)</f>
        <v>0</v>
      </c>
      <c r="G7" s="1">
        <f>IFERROR(VLOOKUP('Données patients'!G21,'Echelles CIA et ACB'!$A:$E,3,FALSE),0)</f>
        <v>0</v>
      </c>
      <c r="H7" s="1">
        <f>IFERROR(VLOOKUP('Données patients'!H21,'Echelles CIA et ACB'!$A:$E,3,FALSE),0)</f>
        <v>0</v>
      </c>
      <c r="I7" s="1">
        <f>IFERROR(VLOOKUP('Données patients'!I21,'Echelles CIA et ACB'!$A:$E,3,FALSE),0)</f>
        <v>0</v>
      </c>
      <c r="J7" s="1">
        <f>IFERROR(VLOOKUP('Données patients'!J21,'Echelles CIA et ACB'!$A:$E,3,FALSE),0)</f>
        <v>0</v>
      </c>
      <c r="K7" s="1">
        <f>IFERROR(VLOOKUP('Données patients'!K21,'Echelles CIA et ACB'!$A:$E,3,FALSE),0)</f>
        <v>0</v>
      </c>
      <c r="L7" s="1">
        <f>IFERROR(VLOOKUP('Données patients'!L21,'Echelles CIA et ACB'!$A:$E,3,FALSE),0)</f>
        <v>0</v>
      </c>
      <c r="M7" s="1">
        <f>IFERROR(VLOOKUP('Données patients'!M21,'Echelles CIA et ACB'!$A:$E,3,FALSE),0)</f>
        <v>0</v>
      </c>
      <c r="N7" s="1">
        <f>IFERROR(VLOOKUP('Données patients'!N21,'Echelles CIA et ACB'!$A:$E,3,FALSE),0)</f>
        <v>0</v>
      </c>
      <c r="O7" s="1">
        <f>IFERROR(VLOOKUP('Données patients'!O21,'Echelles CIA et ACB'!$A:$E,3,FALSE),0)</f>
        <v>0</v>
      </c>
      <c r="P7" s="1">
        <f>IFERROR(VLOOKUP('Données patients'!P21,'Echelles CIA et ACB'!$A:$E,3,FALSE),0)</f>
        <v>0</v>
      </c>
      <c r="Q7" s="1">
        <f>IFERROR(VLOOKUP('Données patients'!Q21,'Echelles CIA et ACB'!$A:$E,3,FALSE),0)</f>
        <v>0</v>
      </c>
      <c r="R7" s="1">
        <f>IFERROR(VLOOKUP('Données patients'!R21,'Echelles CIA et ACB'!$A:$E,3,FALSE),0)</f>
        <v>0</v>
      </c>
      <c r="S7" s="1">
        <f>IFERROR(VLOOKUP('Données patients'!S21,'Echelles CIA et ACB'!$A:$E,3,FALSE),0)</f>
        <v>0</v>
      </c>
      <c r="T7" s="1">
        <f>IFERROR(VLOOKUP('Données patients'!T21,'Echelles CIA et ACB'!$A:$E,3,FALSE),0)</f>
        <v>0</v>
      </c>
      <c r="U7" s="1">
        <f>IFERROR(VLOOKUP('Données patients'!U21,'Echelles CIA et ACB'!$A:$E,3,FALSE),0)</f>
        <v>0</v>
      </c>
      <c r="V7" s="1">
        <f>IFERROR(VLOOKUP('Données patients'!V21,'Echelles CIA et ACB'!$A:$E,3,FALSE),0)</f>
        <v>0</v>
      </c>
      <c r="W7" s="1">
        <f>IFERROR(VLOOKUP('Données patients'!W21,'Echelles CIA et ACB'!$A:$E,3,FALSE),0)</f>
        <v>0</v>
      </c>
      <c r="X7" s="1">
        <f>IFERROR(VLOOKUP('Données patients'!X21,'Echelles CIA et ACB'!$A:$E,3,FALSE),0)</f>
        <v>0</v>
      </c>
      <c r="Y7" s="1">
        <f>IFERROR(VLOOKUP('Données patients'!Y21,'Echelles CIA et ACB'!$A:$E,3,FALSE),0)</f>
        <v>0</v>
      </c>
      <c r="Z7" s="1">
        <f>IFERROR(VLOOKUP('Données patients'!Z21,'Echelles CIA et ACB'!$A:$E,3,FALSE),0)</f>
        <v>0</v>
      </c>
      <c r="AA7" s="1">
        <f>IFERROR(VLOOKUP('Données patients'!AA21,'Echelles CIA et ACB'!$A:$E,3,FALSE),0)</f>
        <v>0</v>
      </c>
      <c r="AB7" s="1">
        <f>IFERROR(VLOOKUP('Données patients'!AB21,'Echelles CIA et ACB'!$A:$E,3,FALSE),0)</f>
        <v>0</v>
      </c>
      <c r="AC7" s="1">
        <f>IFERROR(VLOOKUP('Données patients'!AC21,'Echelles CIA et ACB'!$A:$E,3,FALSE),0)</f>
        <v>0</v>
      </c>
      <c r="AD7" s="1">
        <f>IFERROR(VLOOKUP('Données patients'!AD21,'Echelles CIA et ACB'!$A:$E,3,FALSE),0)</f>
        <v>0</v>
      </c>
      <c r="AE7" s="1">
        <f>IFERROR(VLOOKUP('Données patients'!AE21,'Echelles CIA et ACB'!$A:$E,3,FALSE),0)</f>
        <v>0</v>
      </c>
    </row>
    <row r="8" spans="1:31" ht="15.75" x14ac:dyDescent="0.25">
      <c r="A8" s="7" t="s">
        <v>196</v>
      </c>
      <c r="B8" s="1">
        <f>IFERROR(VLOOKUP('Données patients'!B22,'Echelles CIA et ACB'!$A:$E,3,FALSE),0)</f>
        <v>0</v>
      </c>
      <c r="C8" s="1">
        <f>IFERROR(VLOOKUP('Données patients'!C22,'Echelles CIA et ACB'!$A:$E,3,FALSE),0)</f>
        <v>0</v>
      </c>
      <c r="D8" s="1">
        <f>IFERROR(VLOOKUP('Données patients'!D22,'Echelles CIA et ACB'!$A:$E,3,FALSE),0)</f>
        <v>0</v>
      </c>
      <c r="E8" s="1">
        <f>IFERROR(VLOOKUP('Données patients'!E22,'Echelles CIA et ACB'!$A:$E,3,FALSE),0)</f>
        <v>0</v>
      </c>
      <c r="F8" s="1">
        <f>IFERROR(VLOOKUP('Données patients'!F22,'Echelles CIA et ACB'!$A:$E,3,FALSE),0)</f>
        <v>0</v>
      </c>
      <c r="G8" s="1">
        <f>IFERROR(VLOOKUP('Données patients'!G22,'Echelles CIA et ACB'!$A:$E,3,FALSE),0)</f>
        <v>0</v>
      </c>
      <c r="H8" s="1">
        <f>IFERROR(VLOOKUP('Données patients'!H22,'Echelles CIA et ACB'!$A:$E,3,FALSE),0)</f>
        <v>0</v>
      </c>
      <c r="I8" s="1">
        <f>IFERROR(VLOOKUP('Données patients'!I22,'Echelles CIA et ACB'!$A:$E,3,FALSE),0)</f>
        <v>0</v>
      </c>
      <c r="J8" s="1">
        <f>IFERROR(VLOOKUP('Données patients'!J22,'Echelles CIA et ACB'!$A:$E,3,FALSE),0)</f>
        <v>0</v>
      </c>
      <c r="K8" s="1">
        <f>IFERROR(VLOOKUP('Données patients'!K22,'Echelles CIA et ACB'!$A:$E,3,FALSE),0)</f>
        <v>0</v>
      </c>
      <c r="L8" s="1">
        <f>IFERROR(VLOOKUP('Données patients'!L22,'Echelles CIA et ACB'!$A:$E,3,FALSE),0)</f>
        <v>0</v>
      </c>
      <c r="M8" s="1">
        <f>IFERROR(VLOOKUP('Données patients'!M22,'Echelles CIA et ACB'!$A:$E,3,FALSE),0)</f>
        <v>0</v>
      </c>
      <c r="N8" s="1">
        <f>IFERROR(VLOOKUP('Données patients'!N22,'Echelles CIA et ACB'!$A:$E,3,FALSE),0)</f>
        <v>0</v>
      </c>
      <c r="O8" s="1">
        <f>IFERROR(VLOOKUP('Données patients'!O22,'Echelles CIA et ACB'!$A:$E,3,FALSE),0)</f>
        <v>0</v>
      </c>
      <c r="P8" s="1">
        <f>IFERROR(VLOOKUP('Données patients'!P22,'Echelles CIA et ACB'!$A:$E,3,FALSE),0)</f>
        <v>0</v>
      </c>
      <c r="Q8" s="1">
        <f>IFERROR(VLOOKUP('Données patients'!Q22,'Echelles CIA et ACB'!$A:$E,3,FALSE),0)</f>
        <v>0</v>
      </c>
      <c r="R8" s="1">
        <f>IFERROR(VLOOKUP('Données patients'!R22,'Echelles CIA et ACB'!$A:$E,3,FALSE),0)</f>
        <v>0</v>
      </c>
      <c r="S8" s="1">
        <f>IFERROR(VLOOKUP('Données patients'!S22,'Echelles CIA et ACB'!$A:$E,3,FALSE),0)</f>
        <v>0</v>
      </c>
      <c r="T8" s="1">
        <f>IFERROR(VLOOKUP('Données patients'!T22,'Echelles CIA et ACB'!$A:$E,3,FALSE),0)</f>
        <v>0</v>
      </c>
      <c r="U8" s="1">
        <f>IFERROR(VLOOKUP('Données patients'!U22,'Echelles CIA et ACB'!$A:$E,3,FALSE),0)</f>
        <v>0</v>
      </c>
      <c r="V8" s="1">
        <f>IFERROR(VLOOKUP('Données patients'!V22,'Echelles CIA et ACB'!$A:$E,3,FALSE),0)</f>
        <v>0</v>
      </c>
      <c r="W8" s="1">
        <f>IFERROR(VLOOKUP('Données patients'!W22,'Echelles CIA et ACB'!$A:$E,3,FALSE),0)</f>
        <v>0</v>
      </c>
      <c r="X8" s="1">
        <f>IFERROR(VLOOKUP('Données patients'!X22,'Echelles CIA et ACB'!$A:$E,3,FALSE),0)</f>
        <v>0</v>
      </c>
      <c r="Y8" s="1">
        <f>IFERROR(VLOOKUP('Données patients'!Y22,'Echelles CIA et ACB'!$A:$E,3,FALSE),0)</f>
        <v>0</v>
      </c>
      <c r="Z8" s="1">
        <f>IFERROR(VLOOKUP('Données patients'!Z22,'Echelles CIA et ACB'!$A:$E,3,FALSE),0)</f>
        <v>0</v>
      </c>
      <c r="AA8" s="1">
        <f>IFERROR(VLOOKUP('Données patients'!AA22,'Echelles CIA et ACB'!$A:$E,3,FALSE),0)</f>
        <v>0</v>
      </c>
      <c r="AB8" s="1">
        <f>IFERROR(VLOOKUP('Données patients'!AB22,'Echelles CIA et ACB'!$A:$E,3,FALSE),0)</f>
        <v>0</v>
      </c>
      <c r="AC8" s="1">
        <f>IFERROR(VLOOKUP('Données patients'!AC22,'Echelles CIA et ACB'!$A:$E,3,FALSE),0)</f>
        <v>0</v>
      </c>
      <c r="AD8" s="1">
        <f>IFERROR(VLOOKUP('Données patients'!AD22,'Echelles CIA et ACB'!$A:$E,3,FALSE),0)</f>
        <v>0</v>
      </c>
      <c r="AE8" s="1">
        <f>IFERROR(VLOOKUP('Données patients'!AE22,'Echelles CIA et ACB'!$A:$E,3,FALSE),0)</f>
        <v>0</v>
      </c>
    </row>
    <row r="9" spans="1:31" ht="15.75" x14ac:dyDescent="0.25">
      <c r="A9" s="7" t="s">
        <v>197</v>
      </c>
      <c r="B9" s="1">
        <f>IFERROR(VLOOKUP('Données patients'!B23,'Echelles CIA et ACB'!$A:$E,3,FALSE),0)</f>
        <v>0</v>
      </c>
      <c r="C9" s="1">
        <f>IFERROR(VLOOKUP('Données patients'!C23,'Echelles CIA et ACB'!$A:$E,3,FALSE),0)</f>
        <v>0</v>
      </c>
      <c r="D9" s="1">
        <f>IFERROR(VLOOKUP('Données patients'!D23,'Echelles CIA et ACB'!$A:$E,3,FALSE),0)</f>
        <v>0</v>
      </c>
      <c r="E9" s="1">
        <f>IFERROR(VLOOKUP('Données patients'!E23,'Echelles CIA et ACB'!$A:$E,3,FALSE),0)</f>
        <v>0</v>
      </c>
      <c r="F9" s="1">
        <f>IFERROR(VLOOKUP('Données patients'!F23,'Echelles CIA et ACB'!$A:$E,3,FALSE),0)</f>
        <v>0</v>
      </c>
      <c r="G9" s="1">
        <f>IFERROR(VLOOKUP('Données patients'!G23,'Echelles CIA et ACB'!$A:$E,3,FALSE),0)</f>
        <v>0</v>
      </c>
      <c r="H9" s="1">
        <f>IFERROR(VLOOKUP('Données patients'!H23,'Echelles CIA et ACB'!$A:$E,3,FALSE),0)</f>
        <v>0</v>
      </c>
      <c r="I9" s="1">
        <f>IFERROR(VLOOKUP('Données patients'!I23,'Echelles CIA et ACB'!$A:$E,3,FALSE),0)</f>
        <v>0</v>
      </c>
      <c r="J9" s="1">
        <f>IFERROR(VLOOKUP('Données patients'!J23,'Echelles CIA et ACB'!$A:$E,3,FALSE),0)</f>
        <v>0</v>
      </c>
      <c r="K9" s="1">
        <f>IFERROR(VLOOKUP('Données patients'!K23,'Echelles CIA et ACB'!$A:$E,3,FALSE),0)</f>
        <v>0</v>
      </c>
      <c r="L9" s="1">
        <f>IFERROR(VLOOKUP('Données patients'!L23,'Echelles CIA et ACB'!$A:$E,3,FALSE),0)</f>
        <v>0</v>
      </c>
      <c r="M9" s="1">
        <f>IFERROR(VLOOKUP('Données patients'!M23,'Echelles CIA et ACB'!$A:$E,3,FALSE),0)</f>
        <v>0</v>
      </c>
      <c r="N9" s="1">
        <f>IFERROR(VLOOKUP('Données patients'!N23,'Echelles CIA et ACB'!$A:$E,3,FALSE),0)</f>
        <v>0</v>
      </c>
      <c r="O9" s="1">
        <f>IFERROR(VLOOKUP('Données patients'!O23,'Echelles CIA et ACB'!$A:$E,3,FALSE),0)</f>
        <v>0</v>
      </c>
      <c r="P9" s="1">
        <f>IFERROR(VLOOKUP('Données patients'!P23,'Echelles CIA et ACB'!$A:$E,3,FALSE),0)</f>
        <v>0</v>
      </c>
      <c r="Q9" s="1">
        <f>IFERROR(VLOOKUP('Données patients'!Q23,'Echelles CIA et ACB'!$A:$E,3,FALSE),0)</f>
        <v>0</v>
      </c>
      <c r="R9" s="1">
        <f>IFERROR(VLOOKUP('Données patients'!R23,'Echelles CIA et ACB'!$A:$E,3,FALSE),0)</f>
        <v>0</v>
      </c>
      <c r="S9" s="1">
        <f>IFERROR(VLOOKUP('Données patients'!S23,'Echelles CIA et ACB'!$A:$E,3,FALSE),0)</f>
        <v>0</v>
      </c>
      <c r="T9" s="1">
        <f>IFERROR(VLOOKUP('Données patients'!T23,'Echelles CIA et ACB'!$A:$E,3,FALSE),0)</f>
        <v>0</v>
      </c>
      <c r="U9" s="1">
        <f>IFERROR(VLOOKUP('Données patients'!U23,'Echelles CIA et ACB'!$A:$E,3,FALSE),0)</f>
        <v>0</v>
      </c>
      <c r="V9" s="1">
        <f>IFERROR(VLOOKUP('Données patients'!V23,'Echelles CIA et ACB'!$A:$E,3,FALSE),0)</f>
        <v>0</v>
      </c>
      <c r="W9" s="1">
        <f>IFERROR(VLOOKUP('Données patients'!W23,'Echelles CIA et ACB'!$A:$E,3,FALSE),0)</f>
        <v>0</v>
      </c>
      <c r="X9" s="1">
        <f>IFERROR(VLOOKUP('Données patients'!X23,'Echelles CIA et ACB'!$A:$E,3,FALSE),0)</f>
        <v>0</v>
      </c>
      <c r="Y9" s="1">
        <f>IFERROR(VLOOKUP('Données patients'!Y23,'Echelles CIA et ACB'!$A:$E,3,FALSE),0)</f>
        <v>0</v>
      </c>
      <c r="Z9" s="1">
        <f>IFERROR(VLOOKUP('Données patients'!Z23,'Echelles CIA et ACB'!$A:$E,3,FALSE),0)</f>
        <v>0</v>
      </c>
      <c r="AA9" s="1">
        <f>IFERROR(VLOOKUP('Données patients'!AA23,'Echelles CIA et ACB'!$A:$E,3,FALSE),0)</f>
        <v>0</v>
      </c>
      <c r="AB9" s="1">
        <f>IFERROR(VLOOKUP('Données patients'!AB23,'Echelles CIA et ACB'!$A:$E,3,FALSE),0)</f>
        <v>0</v>
      </c>
      <c r="AC9" s="1">
        <f>IFERROR(VLOOKUP('Données patients'!AC23,'Echelles CIA et ACB'!$A:$E,3,FALSE),0)</f>
        <v>0</v>
      </c>
      <c r="AD9" s="1">
        <f>IFERROR(VLOOKUP('Données patients'!AD23,'Echelles CIA et ACB'!$A:$E,3,FALSE),0)</f>
        <v>0</v>
      </c>
      <c r="AE9" s="1">
        <f>IFERROR(VLOOKUP('Données patients'!AE23,'Echelles CIA et ACB'!$A:$E,3,FALSE),0)</f>
        <v>0</v>
      </c>
    </row>
    <row r="10" spans="1:31" ht="15.75" x14ac:dyDescent="0.25">
      <c r="A10" s="7" t="s">
        <v>198</v>
      </c>
      <c r="B10" s="1">
        <f>IFERROR(VLOOKUP('Données patients'!B24,'Echelles CIA et ACB'!$A:$E,3,FALSE),0)</f>
        <v>0</v>
      </c>
      <c r="C10" s="1">
        <f>IFERROR(VLOOKUP('Données patients'!C24,'Echelles CIA et ACB'!$A:$E,3,FALSE),0)</f>
        <v>0</v>
      </c>
      <c r="D10" s="1">
        <f>IFERROR(VLOOKUP('Données patients'!D24,'Echelles CIA et ACB'!$A:$E,3,FALSE),0)</f>
        <v>0</v>
      </c>
      <c r="E10" s="1">
        <f>IFERROR(VLOOKUP('Données patients'!E24,'Echelles CIA et ACB'!$A:$E,3,FALSE),0)</f>
        <v>0</v>
      </c>
      <c r="F10" s="1">
        <f>IFERROR(VLOOKUP('Données patients'!F24,'Echelles CIA et ACB'!$A:$E,3,FALSE),0)</f>
        <v>0</v>
      </c>
      <c r="G10" s="1">
        <f>IFERROR(VLOOKUP('Données patients'!G24,'Echelles CIA et ACB'!$A:$E,3,FALSE),0)</f>
        <v>0</v>
      </c>
      <c r="H10" s="1">
        <f>IFERROR(VLOOKUP('Données patients'!H24,'Echelles CIA et ACB'!$A:$E,3,FALSE),0)</f>
        <v>0</v>
      </c>
      <c r="I10" s="1">
        <f>IFERROR(VLOOKUP('Données patients'!I24,'Echelles CIA et ACB'!$A:$E,3,FALSE),0)</f>
        <v>0</v>
      </c>
      <c r="J10" s="1">
        <f>IFERROR(VLOOKUP('Données patients'!J24,'Echelles CIA et ACB'!$A:$E,3,FALSE),0)</f>
        <v>0</v>
      </c>
      <c r="K10" s="1">
        <f>IFERROR(VLOOKUP('Données patients'!K24,'Echelles CIA et ACB'!$A:$E,3,FALSE),0)</f>
        <v>0</v>
      </c>
      <c r="L10" s="1">
        <f>IFERROR(VLOOKUP('Données patients'!L24,'Echelles CIA et ACB'!$A:$E,3,FALSE),0)</f>
        <v>0</v>
      </c>
      <c r="M10" s="1">
        <f>IFERROR(VLOOKUP('Données patients'!M24,'Echelles CIA et ACB'!$A:$E,3,FALSE),0)</f>
        <v>0</v>
      </c>
      <c r="N10" s="1">
        <f>IFERROR(VLOOKUP('Données patients'!N24,'Echelles CIA et ACB'!$A:$E,3,FALSE),0)</f>
        <v>0</v>
      </c>
      <c r="O10" s="1">
        <f>IFERROR(VLOOKUP('Données patients'!O24,'Echelles CIA et ACB'!$A:$E,3,FALSE),0)</f>
        <v>0</v>
      </c>
      <c r="P10" s="1">
        <f>IFERROR(VLOOKUP('Données patients'!P24,'Echelles CIA et ACB'!$A:$E,3,FALSE),0)</f>
        <v>0</v>
      </c>
      <c r="Q10" s="1">
        <f>IFERROR(VLOOKUP('Données patients'!Q24,'Echelles CIA et ACB'!$A:$E,3,FALSE),0)</f>
        <v>0</v>
      </c>
      <c r="R10" s="1">
        <f>IFERROR(VLOOKUP('Données patients'!R24,'Echelles CIA et ACB'!$A:$E,3,FALSE),0)</f>
        <v>0</v>
      </c>
      <c r="S10" s="1">
        <f>IFERROR(VLOOKUP('Données patients'!S24,'Echelles CIA et ACB'!$A:$E,3,FALSE),0)</f>
        <v>0</v>
      </c>
      <c r="T10" s="1">
        <f>IFERROR(VLOOKUP('Données patients'!T24,'Echelles CIA et ACB'!$A:$E,3,FALSE),0)</f>
        <v>0</v>
      </c>
      <c r="U10" s="1">
        <f>IFERROR(VLOOKUP('Données patients'!U24,'Echelles CIA et ACB'!$A:$E,3,FALSE),0)</f>
        <v>0</v>
      </c>
      <c r="V10" s="1">
        <f>IFERROR(VLOOKUP('Données patients'!V24,'Echelles CIA et ACB'!$A:$E,3,FALSE),0)</f>
        <v>0</v>
      </c>
      <c r="W10" s="1">
        <f>IFERROR(VLOOKUP('Données patients'!W24,'Echelles CIA et ACB'!$A:$E,3,FALSE),0)</f>
        <v>0</v>
      </c>
      <c r="X10" s="1">
        <f>IFERROR(VLOOKUP('Données patients'!X24,'Echelles CIA et ACB'!$A:$E,3,FALSE),0)</f>
        <v>0</v>
      </c>
      <c r="Y10" s="1">
        <f>IFERROR(VLOOKUP('Données patients'!Y24,'Echelles CIA et ACB'!$A:$E,3,FALSE),0)</f>
        <v>0</v>
      </c>
      <c r="Z10" s="1">
        <f>IFERROR(VLOOKUP('Données patients'!Z24,'Echelles CIA et ACB'!$A:$E,3,FALSE),0)</f>
        <v>0</v>
      </c>
      <c r="AA10" s="1">
        <f>IFERROR(VLOOKUP('Données patients'!AA24,'Echelles CIA et ACB'!$A:$E,3,FALSE),0)</f>
        <v>0</v>
      </c>
      <c r="AB10" s="1">
        <f>IFERROR(VLOOKUP('Données patients'!AB24,'Echelles CIA et ACB'!$A:$E,3,FALSE),0)</f>
        <v>0</v>
      </c>
      <c r="AC10" s="1">
        <f>IFERROR(VLOOKUP('Données patients'!AC24,'Echelles CIA et ACB'!$A:$E,3,FALSE),0)</f>
        <v>0</v>
      </c>
      <c r="AD10" s="1">
        <f>IFERROR(VLOOKUP('Données patients'!AD24,'Echelles CIA et ACB'!$A:$E,3,FALSE),0)</f>
        <v>0</v>
      </c>
      <c r="AE10" s="1">
        <f>IFERROR(VLOOKUP('Données patients'!AE24,'Echelles CIA et ACB'!$A:$E,3,FALSE),0)</f>
        <v>0</v>
      </c>
    </row>
    <row r="11" spans="1:31" ht="15.75" x14ac:dyDescent="0.25">
      <c r="A11" s="7" t="s">
        <v>199</v>
      </c>
      <c r="B11" s="1">
        <f>IFERROR(VLOOKUP('Données patients'!B25,'Echelles CIA et ACB'!$A:$E,3,FALSE),0)</f>
        <v>0</v>
      </c>
      <c r="C11" s="1">
        <f>IFERROR(VLOOKUP('Données patients'!C25,'Echelles CIA et ACB'!$A:$E,3,FALSE),0)</f>
        <v>0</v>
      </c>
      <c r="D11" s="1">
        <f>IFERROR(VLOOKUP('Données patients'!D25,'Echelles CIA et ACB'!$A:$E,3,FALSE),0)</f>
        <v>0</v>
      </c>
      <c r="E11" s="1">
        <f>IFERROR(VLOOKUP('Données patients'!E25,'Echelles CIA et ACB'!$A:$E,3,FALSE),0)</f>
        <v>0</v>
      </c>
      <c r="F11" s="1">
        <f>IFERROR(VLOOKUP('Données patients'!F25,'Echelles CIA et ACB'!$A:$E,3,FALSE),0)</f>
        <v>0</v>
      </c>
      <c r="G11" s="1">
        <f>IFERROR(VLOOKUP('Données patients'!G25,'Echelles CIA et ACB'!$A:$E,3,FALSE),0)</f>
        <v>0</v>
      </c>
      <c r="H11" s="1">
        <f>IFERROR(VLOOKUP('Données patients'!H25,'Echelles CIA et ACB'!$A:$E,3,FALSE),0)</f>
        <v>0</v>
      </c>
      <c r="I11" s="1">
        <f>IFERROR(VLOOKUP('Données patients'!I25,'Echelles CIA et ACB'!$A:$E,3,FALSE),0)</f>
        <v>0</v>
      </c>
      <c r="J11" s="1">
        <f>IFERROR(VLOOKUP('Données patients'!J25,'Echelles CIA et ACB'!$A:$E,3,FALSE),0)</f>
        <v>0</v>
      </c>
      <c r="K11" s="1">
        <f>IFERROR(VLOOKUP('Données patients'!K25,'Echelles CIA et ACB'!$A:$E,3,FALSE),0)</f>
        <v>0</v>
      </c>
      <c r="L11" s="1">
        <f>IFERROR(VLOOKUP('Données patients'!L25,'Echelles CIA et ACB'!$A:$E,3,FALSE),0)</f>
        <v>0</v>
      </c>
      <c r="M11" s="1">
        <f>IFERROR(VLOOKUP('Données patients'!M25,'Echelles CIA et ACB'!$A:$E,3,FALSE),0)</f>
        <v>0</v>
      </c>
      <c r="N11" s="1">
        <f>IFERROR(VLOOKUP('Données patients'!N25,'Echelles CIA et ACB'!$A:$E,3,FALSE),0)</f>
        <v>0</v>
      </c>
      <c r="O11" s="1">
        <f>IFERROR(VLOOKUP('Données patients'!O25,'Echelles CIA et ACB'!$A:$E,3,FALSE),0)</f>
        <v>0</v>
      </c>
      <c r="P11" s="1">
        <f>IFERROR(VLOOKUP('Données patients'!P25,'Echelles CIA et ACB'!$A:$E,3,FALSE),0)</f>
        <v>0</v>
      </c>
      <c r="Q11" s="1">
        <f>IFERROR(VLOOKUP('Données patients'!Q25,'Echelles CIA et ACB'!$A:$E,3,FALSE),0)</f>
        <v>0</v>
      </c>
      <c r="R11" s="1">
        <f>IFERROR(VLOOKUP('Données patients'!R25,'Echelles CIA et ACB'!$A:$E,3,FALSE),0)</f>
        <v>0</v>
      </c>
      <c r="S11" s="1">
        <f>IFERROR(VLOOKUP('Données patients'!S25,'Echelles CIA et ACB'!$A:$E,3,FALSE),0)</f>
        <v>0</v>
      </c>
      <c r="T11" s="1">
        <f>IFERROR(VLOOKUP('Données patients'!T25,'Echelles CIA et ACB'!$A:$E,3,FALSE),0)</f>
        <v>0</v>
      </c>
      <c r="U11" s="1">
        <f>IFERROR(VLOOKUP('Données patients'!U25,'Echelles CIA et ACB'!$A:$E,3,FALSE),0)</f>
        <v>0</v>
      </c>
      <c r="V11" s="1">
        <f>IFERROR(VLOOKUP('Données patients'!V25,'Echelles CIA et ACB'!$A:$E,3,FALSE),0)</f>
        <v>0</v>
      </c>
      <c r="W11" s="1">
        <f>IFERROR(VLOOKUP('Données patients'!W25,'Echelles CIA et ACB'!$A:$E,3,FALSE),0)</f>
        <v>0</v>
      </c>
      <c r="X11" s="1">
        <f>IFERROR(VLOOKUP('Données patients'!X25,'Echelles CIA et ACB'!$A:$E,3,FALSE),0)</f>
        <v>0</v>
      </c>
      <c r="Y11" s="1">
        <f>IFERROR(VLOOKUP('Données patients'!Y25,'Echelles CIA et ACB'!$A:$E,3,FALSE),0)</f>
        <v>0</v>
      </c>
      <c r="Z11" s="1">
        <f>IFERROR(VLOOKUP('Données patients'!Z25,'Echelles CIA et ACB'!$A:$E,3,FALSE),0)</f>
        <v>0</v>
      </c>
      <c r="AA11" s="1">
        <f>IFERROR(VLOOKUP('Données patients'!AA25,'Echelles CIA et ACB'!$A:$E,3,FALSE),0)</f>
        <v>0</v>
      </c>
      <c r="AB11" s="1">
        <f>IFERROR(VLOOKUP('Données patients'!AB25,'Echelles CIA et ACB'!$A:$E,3,FALSE),0)</f>
        <v>0</v>
      </c>
      <c r="AC11" s="1">
        <f>IFERROR(VLOOKUP('Données patients'!AC25,'Echelles CIA et ACB'!$A:$E,3,FALSE),0)</f>
        <v>0</v>
      </c>
      <c r="AD11" s="1">
        <f>IFERROR(VLOOKUP('Données patients'!AD25,'Echelles CIA et ACB'!$A:$E,3,FALSE),0)</f>
        <v>0</v>
      </c>
      <c r="AE11" s="1">
        <f>IFERROR(VLOOKUP('Données patients'!AE25,'Echelles CIA et ACB'!$A:$E,3,FALSE),0)</f>
        <v>0</v>
      </c>
    </row>
    <row r="12" spans="1:31" ht="15.75" x14ac:dyDescent="0.25">
      <c r="A12" s="7" t="s">
        <v>200</v>
      </c>
      <c r="B12" s="1">
        <f>IFERROR(VLOOKUP('Données patients'!B26,'Echelles CIA et ACB'!$A:$E,3,FALSE),0)</f>
        <v>0</v>
      </c>
      <c r="C12" s="1">
        <f>IFERROR(VLOOKUP('Données patients'!C26,'Echelles CIA et ACB'!$A:$E,3,FALSE),0)</f>
        <v>0</v>
      </c>
      <c r="D12" s="1">
        <f>IFERROR(VLOOKUP('Données patients'!D26,'Echelles CIA et ACB'!$A:$E,3,FALSE),0)</f>
        <v>0</v>
      </c>
      <c r="E12" s="1">
        <f>IFERROR(VLOOKUP('Données patients'!E26,'Echelles CIA et ACB'!$A:$E,3,FALSE),0)</f>
        <v>0</v>
      </c>
      <c r="F12" s="1">
        <f>IFERROR(VLOOKUP('Données patients'!F26,'Echelles CIA et ACB'!$A:$E,3,FALSE),0)</f>
        <v>0</v>
      </c>
      <c r="G12" s="1">
        <f>IFERROR(VLOOKUP('Données patients'!G26,'Echelles CIA et ACB'!$A:$E,3,FALSE),0)</f>
        <v>0</v>
      </c>
      <c r="H12" s="1">
        <f>IFERROR(VLOOKUP('Données patients'!H26,'Echelles CIA et ACB'!$A:$E,3,FALSE),0)</f>
        <v>0</v>
      </c>
      <c r="I12" s="1">
        <f>IFERROR(VLOOKUP('Données patients'!I26,'Echelles CIA et ACB'!$A:$E,3,FALSE),0)</f>
        <v>0</v>
      </c>
      <c r="J12" s="1">
        <f>IFERROR(VLOOKUP('Données patients'!J26,'Echelles CIA et ACB'!$A:$E,3,FALSE),0)</f>
        <v>0</v>
      </c>
      <c r="K12" s="1">
        <f>IFERROR(VLOOKUP('Données patients'!K26,'Echelles CIA et ACB'!$A:$E,3,FALSE),0)</f>
        <v>0</v>
      </c>
      <c r="L12" s="1">
        <f>IFERROR(VLOOKUP('Données patients'!L26,'Echelles CIA et ACB'!$A:$E,3,FALSE),0)</f>
        <v>0</v>
      </c>
      <c r="M12" s="1">
        <f>IFERROR(VLOOKUP('Données patients'!M26,'Echelles CIA et ACB'!$A:$E,3,FALSE),0)</f>
        <v>0</v>
      </c>
      <c r="N12" s="1">
        <f>IFERROR(VLOOKUP('Données patients'!N26,'Echelles CIA et ACB'!$A:$E,3,FALSE),0)</f>
        <v>0</v>
      </c>
      <c r="O12" s="1">
        <f>IFERROR(VLOOKUP('Données patients'!O26,'Echelles CIA et ACB'!$A:$E,3,FALSE),0)</f>
        <v>0</v>
      </c>
      <c r="P12" s="1">
        <f>IFERROR(VLOOKUP('Données patients'!P26,'Echelles CIA et ACB'!$A:$E,3,FALSE),0)</f>
        <v>0</v>
      </c>
      <c r="Q12" s="1">
        <f>IFERROR(VLOOKUP('Données patients'!Q26,'Echelles CIA et ACB'!$A:$E,3,FALSE),0)</f>
        <v>0</v>
      </c>
      <c r="R12" s="1">
        <f>IFERROR(VLOOKUP('Données patients'!R26,'Echelles CIA et ACB'!$A:$E,3,FALSE),0)</f>
        <v>0</v>
      </c>
      <c r="S12" s="1">
        <f>IFERROR(VLOOKUP('Données patients'!S26,'Echelles CIA et ACB'!$A:$E,3,FALSE),0)</f>
        <v>0</v>
      </c>
      <c r="T12" s="1">
        <f>IFERROR(VLOOKUP('Données patients'!T26,'Echelles CIA et ACB'!$A:$E,3,FALSE),0)</f>
        <v>0</v>
      </c>
      <c r="U12" s="1">
        <f>IFERROR(VLOOKUP('Données patients'!U26,'Echelles CIA et ACB'!$A:$E,3,FALSE),0)</f>
        <v>0</v>
      </c>
      <c r="V12" s="1">
        <f>IFERROR(VLOOKUP('Données patients'!V26,'Echelles CIA et ACB'!$A:$E,3,FALSE),0)</f>
        <v>0</v>
      </c>
      <c r="W12" s="1">
        <f>IFERROR(VLOOKUP('Données patients'!W26,'Echelles CIA et ACB'!$A:$E,3,FALSE),0)</f>
        <v>0</v>
      </c>
      <c r="X12" s="1">
        <f>IFERROR(VLOOKUP('Données patients'!X26,'Echelles CIA et ACB'!$A:$E,3,FALSE),0)</f>
        <v>0</v>
      </c>
      <c r="Y12" s="1">
        <f>IFERROR(VLOOKUP('Données patients'!Y26,'Echelles CIA et ACB'!$A:$E,3,FALSE),0)</f>
        <v>0</v>
      </c>
      <c r="Z12" s="1">
        <f>IFERROR(VLOOKUP('Données patients'!Z26,'Echelles CIA et ACB'!$A:$E,3,FALSE),0)</f>
        <v>0</v>
      </c>
      <c r="AA12" s="1">
        <f>IFERROR(VLOOKUP('Données patients'!AA26,'Echelles CIA et ACB'!$A:$E,3,FALSE),0)</f>
        <v>0</v>
      </c>
      <c r="AB12" s="1">
        <f>IFERROR(VLOOKUP('Données patients'!AB26,'Echelles CIA et ACB'!$A:$E,3,FALSE),0)</f>
        <v>0</v>
      </c>
      <c r="AC12" s="1">
        <f>IFERROR(VLOOKUP('Données patients'!AC26,'Echelles CIA et ACB'!$A:$E,3,FALSE),0)</f>
        <v>0</v>
      </c>
      <c r="AD12" s="1">
        <f>IFERROR(VLOOKUP('Données patients'!AD26,'Echelles CIA et ACB'!$A:$E,3,FALSE),0)</f>
        <v>0</v>
      </c>
      <c r="AE12" s="1">
        <f>IFERROR(VLOOKUP('Données patients'!AE26,'Echelles CIA et ACB'!$A:$E,3,FALSE),0)</f>
        <v>0</v>
      </c>
    </row>
    <row r="13" spans="1:31" ht="15.75" x14ac:dyDescent="0.25">
      <c r="A13" s="7" t="s">
        <v>201</v>
      </c>
      <c r="B13" s="1">
        <f>IFERROR(VLOOKUP('Données patients'!B27,'Echelles CIA et ACB'!$A:$E,3,FALSE),0)</f>
        <v>0</v>
      </c>
      <c r="C13" s="1">
        <f>IFERROR(VLOOKUP('Données patients'!C27,'Echelles CIA et ACB'!$A:$E,3,FALSE),0)</f>
        <v>0</v>
      </c>
      <c r="D13" s="1">
        <f>IFERROR(VLOOKUP('Données patients'!D27,'Echelles CIA et ACB'!$A:$E,3,FALSE),0)</f>
        <v>0</v>
      </c>
      <c r="E13" s="1">
        <f>IFERROR(VLOOKUP('Données patients'!E27,'Echelles CIA et ACB'!$A:$E,3,FALSE),0)</f>
        <v>0</v>
      </c>
      <c r="F13" s="1">
        <f>IFERROR(VLOOKUP('Données patients'!F27,'Echelles CIA et ACB'!$A:$E,3,FALSE),0)</f>
        <v>0</v>
      </c>
      <c r="G13" s="1">
        <f>IFERROR(VLOOKUP('Données patients'!G27,'Echelles CIA et ACB'!$A:$E,3,FALSE),0)</f>
        <v>0</v>
      </c>
      <c r="H13" s="1">
        <f>IFERROR(VLOOKUP('Données patients'!H27,'Echelles CIA et ACB'!$A:$E,3,FALSE),0)</f>
        <v>0</v>
      </c>
      <c r="I13" s="1">
        <f>IFERROR(VLOOKUP('Données patients'!I27,'Echelles CIA et ACB'!$A:$E,3,FALSE),0)</f>
        <v>0</v>
      </c>
      <c r="J13" s="1">
        <f>IFERROR(VLOOKUP('Données patients'!J27,'Echelles CIA et ACB'!$A:$E,3,FALSE),0)</f>
        <v>0</v>
      </c>
      <c r="K13" s="1">
        <f>IFERROR(VLOOKUP('Données patients'!K27,'Echelles CIA et ACB'!$A:$E,3,FALSE),0)</f>
        <v>0</v>
      </c>
      <c r="L13" s="1">
        <f>IFERROR(VLOOKUP('Données patients'!L27,'Echelles CIA et ACB'!$A:$E,3,FALSE),0)</f>
        <v>0</v>
      </c>
      <c r="M13" s="1">
        <f>IFERROR(VLOOKUP('Données patients'!M27,'Echelles CIA et ACB'!$A:$E,3,FALSE),0)</f>
        <v>0</v>
      </c>
      <c r="N13" s="1">
        <f>IFERROR(VLOOKUP('Données patients'!N27,'Echelles CIA et ACB'!$A:$E,3,FALSE),0)</f>
        <v>0</v>
      </c>
      <c r="O13" s="1">
        <f>IFERROR(VLOOKUP('Données patients'!O27,'Echelles CIA et ACB'!$A:$E,3,FALSE),0)</f>
        <v>0</v>
      </c>
      <c r="P13" s="1">
        <f>IFERROR(VLOOKUP('Données patients'!P27,'Echelles CIA et ACB'!$A:$E,3,FALSE),0)</f>
        <v>0</v>
      </c>
      <c r="Q13" s="1">
        <f>IFERROR(VLOOKUP('Données patients'!Q27,'Echelles CIA et ACB'!$A:$E,3,FALSE),0)</f>
        <v>0</v>
      </c>
      <c r="R13" s="1">
        <f>IFERROR(VLOOKUP('Données patients'!R27,'Echelles CIA et ACB'!$A:$E,3,FALSE),0)</f>
        <v>0</v>
      </c>
      <c r="S13" s="1">
        <f>IFERROR(VLOOKUP('Données patients'!S27,'Echelles CIA et ACB'!$A:$E,3,FALSE),0)</f>
        <v>0</v>
      </c>
      <c r="T13" s="1">
        <f>IFERROR(VLOOKUP('Données patients'!T27,'Echelles CIA et ACB'!$A:$E,3,FALSE),0)</f>
        <v>0</v>
      </c>
      <c r="U13" s="1">
        <f>IFERROR(VLOOKUP('Données patients'!U27,'Echelles CIA et ACB'!$A:$E,3,FALSE),0)</f>
        <v>0</v>
      </c>
      <c r="V13" s="1">
        <f>IFERROR(VLOOKUP('Données patients'!V27,'Echelles CIA et ACB'!$A:$E,3,FALSE),0)</f>
        <v>0</v>
      </c>
      <c r="W13" s="1">
        <f>IFERROR(VLOOKUP('Données patients'!W27,'Echelles CIA et ACB'!$A:$E,3,FALSE),0)</f>
        <v>0</v>
      </c>
      <c r="X13" s="1">
        <f>IFERROR(VLOOKUP('Données patients'!X27,'Echelles CIA et ACB'!$A:$E,3,FALSE),0)</f>
        <v>0</v>
      </c>
      <c r="Y13" s="1">
        <f>IFERROR(VLOOKUP('Données patients'!Y27,'Echelles CIA et ACB'!$A:$E,3,FALSE),0)</f>
        <v>0</v>
      </c>
      <c r="Z13" s="1">
        <f>IFERROR(VLOOKUP('Données patients'!Z27,'Echelles CIA et ACB'!$A:$E,3,FALSE),0)</f>
        <v>0</v>
      </c>
      <c r="AA13" s="1">
        <f>IFERROR(VLOOKUP('Données patients'!AA27,'Echelles CIA et ACB'!$A:$E,3,FALSE),0)</f>
        <v>0</v>
      </c>
      <c r="AB13" s="1">
        <f>IFERROR(VLOOKUP('Données patients'!AB27,'Echelles CIA et ACB'!$A:$E,3,FALSE),0)</f>
        <v>0</v>
      </c>
      <c r="AC13" s="1">
        <f>IFERROR(VLOOKUP('Données patients'!AC27,'Echelles CIA et ACB'!$A:$E,3,FALSE),0)</f>
        <v>0</v>
      </c>
      <c r="AD13" s="1">
        <f>IFERROR(VLOOKUP('Données patients'!AD27,'Echelles CIA et ACB'!$A:$E,3,FALSE),0)</f>
        <v>0</v>
      </c>
      <c r="AE13" s="1">
        <f>IFERROR(VLOOKUP('Données patients'!AE27,'Echelles CIA et ACB'!$A:$E,3,FALSE),0)</f>
        <v>0</v>
      </c>
    </row>
    <row r="14" spans="1:31" ht="15.75" x14ac:dyDescent="0.25">
      <c r="A14" s="7" t="s">
        <v>202</v>
      </c>
      <c r="B14" s="1">
        <f>IFERROR(VLOOKUP('Données patients'!B28,'Echelles CIA et ACB'!$A:$E,3,FALSE),0)</f>
        <v>0</v>
      </c>
      <c r="C14" s="1">
        <f>IFERROR(VLOOKUP('Données patients'!C28,'Echelles CIA et ACB'!$A:$E,3,FALSE),0)</f>
        <v>0</v>
      </c>
      <c r="D14" s="1">
        <f>IFERROR(VLOOKUP('Données patients'!D28,'Echelles CIA et ACB'!$A:$E,3,FALSE),0)</f>
        <v>0</v>
      </c>
      <c r="E14" s="1">
        <f>IFERROR(VLOOKUP('Données patients'!E28,'Echelles CIA et ACB'!$A:$E,3,FALSE),0)</f>
        <v>0</v>
      </c>
      <c r="F14" s="1">
        <f>IFERROR(VLOOKUP('Données patients'!F28,'Echelles CIA et ACB'!$A:$E,3,FALSE),0)</f>
        <v>0</v>
      </c>
      <c r="G14" s="1">
        <f>IFERROR(VLOOKUP('Données patients'!G28,'Echelles CIA et ACB'!$A:$E,3,FALSE),0)</f>
        <v>0</v>
      </c>
      <c r="H14" s="1">
        <f>IFERROR(VLOOKUP('Données patients'!H28,'Echelles CIA et ACB'!$A:$E,3,FALSE),0)</f>
        <v>0</v>
      </c>
      <c r="I14" s="1">
        <f>IFERROR(VLOOKUP('Données patients'!I28,'Echelles CIA et ACB'!$A:$E,3,FALSE),0)</f>
        <v>0</v>
      </c>
      <c r="J14" s="1">
        <f>IFERROR(VLOOKUP('Données patients'!J28,'Echelles CIA et ACB'!$A:$E,3,FALSE),0)</f>
        <v>0</v>
      </c>
      <c r="K14" s="1">
        <f>IFERROR(VLOOKUP('Données patients'!K28,'Echelles CIA et ACB'!$A:$E,3,FALSE),0)</f>
        <v>0</v>
      </c>
      <c r="L14" s="1">
        <f>IFERROR(VLOOKUP('Données patients'!L28,'Echelles CIA et ACB'!$A:$E,3,FALSE),0)</f>
        <v>0</v>
      </c>
      <c r="M14" s="1">
        <f>IFERROR(VLOOKUP('Données patients'!M28,'Echelles CIA et ACB'!$A:$E,3,FALSE),0)</f>
        <v>0</v>
      </c>
      <c r="N14" s="1">
        <f>IFERROR(VLOOKUP('Données patients'!N28,'Echelles CIA et ACB'!$A:$E,3,FALSE),0)</f>
        <v>0</v>
      </c>
      <c r="O14" s="1">
        <f>IFERROR(VLOOKUP('Données patients'!O28,'Echelles CIA et ACB'!$A:$E,3,FALSE),0)</f>
        <v>0</v>
      </c>
      <c r="P14" s="1">
        <f>IFERROR(VLOOKUP('Données patients'!P28,'Echelles CIA et ACB'!$A:$E,3,FALSE),0)</f>
        <v>0</v>
      </c>
      <c r="Q14" s="1">
        <f>IFERROR(VLOOKUP('Données patients'!Q28,'Echelles CIA et ACB'!$A:$E,3,FALSE),0)</f>
        <v>0</v>
      </c>
      <c r="R14" s="1">
        <f>IFERROR(VLOOKUP('Données patients'!R28,'Echelles CIA et ACB'!$A:$E,3,FALSE),0)</f>
        <v>0</v>
      </c>
      <c r="S14" s="1">
        <f>IFERROR(VLOOKUP('Données patients'!S28,'Echelles CIA et ACB'!$A:$E,3,FALSE),0)</f>
        <v>0</v>
      </c>
      <c r="T14" s="1">
        <f>IFERROR(VLOOKUP('Données patients'!T28,'Echelles CIA et ACB'!$A:$E,3,FALSE),0)</f>
        <v>0</v>
      </c>
      <c r="U14" s="1">
        <f>IFERROR(VLOOKUP('Données patients'!U28,'Echelles CIA et ACB'!$A:$E,3,FALSE),0)</f>
        <v>0</v>
      </c>
      <c r="V14" s="1">
        <f>IFERROR(VLOOKUP('Données patients'!V28,'Echelles CIA et ACB'!$A:$E,3,FALSE),0)</f>
        <v>0</v>
      </c>
      <c r="W14" s="1">
        <f>IFERROR(VLOOKUP('Données patients'!W28,'Echelles CIA et ACB'!$A:$E,3,FALSE),0)</f>
        <v>0</v>
      </c>
      <c r="X14" s="1">
        <f>IFERROR(VLOOKUP('Données patients'!X28,'Echelles CIA et ACB'!$A:$E,3,FALSE),0)</f>
        <v>0</v>
      </c>
      <c r="Y14" s="1">
        <f>IFERROR(VLOOKUP('Données patients'!Y28,'Echelles CIA et ACB'!$A:$E,3,FALSE),0)</f>
        <v>0</v>
      </c>
      <c r="Z14" s="1">
        <f>IFERROR(VLOOKUP('Données patients'!Z28,'Echelles CIA et ACB'!$A:$E,3,FALSE),0)</f>
        <v>0</v>
      </c>
      <c r="AA14" s="1">
        <f>IFERROR(VLOOKUP('Données patients'!AA28,'Echelles CIA et ACB'!$A:$E,3,FALSE),0)</f>
        <v>0</v>
      </c>
      <c r="AB14" s="1">
        <f>IFERROR(VLOOKUP('Données patients'!AB28,'Echelles CIA et ACB'!$A:$E,3,FALSE),0)</f>
        <v>0</v>
      </c>
      <c r="AC14" s="1">
        <f>IFERROR(VLOOKUP('Données patients'!AC28,'Echelles CIA et ACB'!$A:$E,3,FALSE),0)</f>
        <v>0</v>
      </c>
      <c r="AD14" s="1">
        <f>IFERROR(VLOOKUP('Données patients'!AD28,'Echelles CIA et ACB'!$A:$E,3,FALSE),0)</f>
        <v>0</v>
      </c>
      <c r="AE14" s="1">
        <f>IFERROR(VLOOKUP('Données patients'!AE28,'Echelles CIA et ACB'!$A:$E,3,FALSE),0)</f>
        <v>0</v>
      </c>
    </row>
    <row r="15" spans="1:31" ht="15.75" x14ac:dyDescent="0.25">
      <c r="A15" s="7" t="s">
        <v>203</v>
      </c>
      <c r="B15" s="1">
        <f>IFERROR(VLOOKUP('Données patients'!B29,'Echelles CIA et ACB'!$A:$E,3,FALSE),0)</f>
        <v>0</v>
      </c>
      <c r="C15" s="1">
        <f>IFERROR(VLOOKUP('Données patients'!C29,'Echelles CIA et ACB'!$A:$E,3,FALSE),0)</f>
        <v>0</v>
      </c>
      <c r="D15" s="1">
        <f>IFERROR(VLOOKUP('Données patients'!D29,'Echelles CIA et ACB'!$A:$E,3,FALSE),0)</f>
        <v>0</v>
      </c>
      <c r="E15" s="1">
        <f>IFERROR(VLOOKUP('Données patients'!E29,'Echelles CIA et ACB'!$A:$E,3,FALSE),0)</f>
        <v>0</v>
      </c>
      <c r="F15" s="1">
        <f>IFERROR(VLOOKUP('Données patients'!F29,'Echelles CIA et ACB'!$A:$E,3,FALSE),0)</f>
        <v>0</v>
      </c>
      <c r="G15" s="1">
        <f>IFERROR(VLOOKUP('Données patients'!G29,'Echelles CIA et ACB'!$A:$E,3,FALSE),0)</f>
        <v>0</v>
      </c>
      <c r="H15" s="1">
        <f>IFERROR(VLOOKUP('Données patients'!H29,'Echelles CIA et ACB'!$A:$E,3,FALSE),0)</f>
        <v>0</v>
      </c>
      <c r="I15" s="1">
        <f>IFERROR(VLOOKUP('Données patients'!I29,'Echelles CIA et ACB'!$A:$E,3,FALSE),0)</f>
        <v>0</v>
      </c>
      <c r="J15" s="1">
        <f>IFERROR(VLOOKUP('Données patients'!J29,'Echelles CIA et ACB'!$A:$E,3,FALSE),0)</f>
        <v>0</v>
      </c>
      <c r="K15" s="1">
        <f>IFERROR(VLOOKUP('Données patients'!K29,'Echelles CIA et ACB'!$A:$E,3,FALSE),0)</f>
        <v>0</v>
      </c>
      <c r="L15" s="1">
        <f>IFERROR(VLOOKUP('Données patients'!L29,'Echelles CIA et ACB'!$A:$E,3,FALSE),0)</f>
        <v>0</v>
      </c>
      <c r="M15" s="1">
        <f>IFERROR(VLOOKUP('Données patients'!M29,'Echelles CIA et ACB'!$A:$E,3,FALSE),0)</f>
        <v>0</v>
      </c>
      <c r="N15" s="1">
        <f>IFERROR(VLOOKUP('Données patients'!N29,'Echelles CIA et ACB'!$A:$E,3,FALSE),0)</f>
        <v>0</v>
      </c>
      <c r="O15" s="1">
        <f>IFERROR(VLOOKUP('Données patients'!O29,'Echelles CIA et ACB'!$A:$E,3,FALSE),0)</f>
        <v>0</v>
      </c>
      <c r="P15" s="1">
        <f>IFERROR(VLOOKUP('Données patients'!P29,'Echelles CIA et ACB'!$A:$E,3,FALSE),0)</f>
        <v>0</v>
      </c>
      <c r="Q15" s="1">
        <f>IFERROR(VLOOKUP('Données patients'!Q29,'Echelles CIA et ACB'!$A:$E,3,FALSE),0)</f>
        <v>0</v>
      </c>
      <c r="R15" s="1">
        <f>IFERROR(VLOOKUP('Données patients'!R29,'Echelles CIA et ACB'!$A:$E,3,FALSE),0)</f>
        <v>0</v>
      </c>
      <c r="S15" s="1">
        <f>IFERROR(VLOOKUP('Données patients'!S29,'Echelles CIA et ACB'!$A:$E,3,FALSE),0)</f>
        <v>0</v>
      </c>
      <c r="T15" s="1">
        <f>IFERROR(VLOOKUP('Données patients'!T29,'Echelles CIA et ACB'!$A:$E,3,FALSE),0)</f>
        <v>0</v>
      </c>
      <c r="U15" s="1">
        <f>IFERROR(VLOOKUP('Données patients'!U29,'Echelles CIA et ACB'!$A:$E,3,FALSE),0)</f>
        <v>0</v>
      </c>
      <c r="V15" s="1">
        <f>IFERROR(VLOOKUP('Données patients'!V29,'Echelles CIA et ACB'!$A:$E,3,FALSE),0)</f>
        <v>0</v>
      </c>
      <c r="W15" s="1">
        <f>IFERROR(VLOOKUP('Données patients'!W29,'Echelles CIA et ACB'!$A:$E,3,FALSE),0)</f>
        <v>0</v>
      </c>
      <c r="X15" s="1">
        <f>IFERROR(VLOOKUP('Données patients'!X29,'Echelles CIA et ACB'!$A:$E,3,FALSE),0)</f>
        <v>0</v>
      </c>
      <c r="Y15" s="1">
        <f>IFERROR(VLOOKUP('Données patients'!Y29,'Echelles CIA et ACB'!$A:$E,3,FALSE),0)</f>
        <v>0</v>
      </c>
      <c r="Z15" s="1">
        <f>IFERROR(VLOOKUP('Données patients'!Z29,'Echelles CIA et ACB'!$A:$E,3,FALSE),0)</f>
        <v>0</v>
      </c>
      <c r="AA15" s="1">
        <f>IFERROR(VLOOKUP('Données patients'!AA29,'Echelles CIA et ACB'!$A:$E,3,FALSE),0)</f>
        <v>0</v>
      </c>
      <c r="AB15" s="1">
        <f>IFERROR(VLOOKUP('Données patients'!AB29,'Echelles CIA et ACB'!$A:$E,3,FALSE),0)</f>
        <v>0</v>
      </c>
      <c r="AC15" s="1">
        <f>IFERROR(VLOOKUP('Données patients'!AC29,'Echelles CIA et ACB'!$A:$E,3,FALSE),0)</f>
        <v>0</v>
      </c>
      <c r="AD15" s="1">
        <f>IFERROR(VLOOKUP('Données patients'!AD29,'Echelles CIA et ACB'!$A:$E,3,FALSE),0)</f>
        <v>0</v>
      </c>
      <c r="AE15" s="1">
        <f>IFERROR(VLOOKUP('Données patients'!AE29,'Echelles CIA et ACB'!$A:$E,3,FALSE),0)</f>
        <v>0</v>
      </c>
    </row>
    <row r="16" spans="1:31" ht="15.75" x14ac:dyDescent="0.25">
      <c r="A16" s="7" t="s">
        <v>204</v>
      </c>
      <c r="B16" s="1">
        <f>IFERROR(VLOOKUP('Données patients'!B30,'Echelles CIA et ACB'!$A:$E,3,FALSE),0)</f>
        <v>0</v>
      </c>
      <c r="C16" s="1">
        <f>IFERROR(VLOOKUP('Données patients'!C30,'Echelles CIA et ACB'!$A:$E,3,FALSE),0)</f>
        <v>0</v>
      </c>
      <c r="D16" s="1">
        <f>IFERROR(VLOOKUP('Données patients'!D30,'Echelles CIA et ACB'!$A:$E,3,FALSE),0)</f>
        <v>0</v>
      </c>
      <c r="E16" s="1">
        <f>IFERROR(VLOOKUP('Données patients'!E30,'Echelles CIA et ACB'!$A:$E,3,FALSE),0)</f>
        <v>0</v>
      </c>
      <c r="F16" s="1">
        <f>IFERROR(VLOOKUP('Données patients'!F30,'Echelles CIA et ACB'!$A:$E,3,FALSE),0)</f>
        <v>0</v>
      </c>
      <c r="G16" s="1">
        <f>IFERROR(VLOOKUP('Données patients'!G30,'Echelles CIA et ACB'!$A:$E,3,FALSE),0)</f>
        <v>0</v>
      </c>
      <c r="H16" s="1">
        <f>IFERROR(VLOOKUP('Données patients'!H30,'Echelles CIA et ACB'!$A:$E,3,FALSE),0)</f>
        <v>0</v>
      </c>
      <c r="I16" s="1">
        <f>IFERROR(VLOOKUP('Données patients'!I30,'Echelles CIA et ACB'!$A:$E,3,FALSE),0)</f>
        <v>0</v>
      </c>
      <c r="J16" s="1">
        <f>IFERROR(VLOOKUP('Données patients'!J30,'Echelles CIA et ACB'!$A:$E,3,FALSE),0)</f>
        <v>0</v>
      </c>
      <c r="K16" s="1">
        <f>IFERROR(VLOOKUP('Données patients'!K30,'Echelles CIA et ACB'!$A:$E,3,FALSE),0)</f>
        <v>0</v>
      </c>
      <c r="L16" s="1">
        <f>IFERROR(VLOOKUP('Données patients'!L30,'Echelles CIA et ACB'!$A:$E,3,FALSE),0)</f>
        <v>0</v>
      </c>
      <c r="M16" s="1">
        <f>IFERROR(VLOOKUP('Données patients'!M30,'Echelles CIA et ACB'!$A:$E,3,FALSE),0)</f>
        <v>0</v>
      </c>
      <c r="N16" s="1">
        <f>IFERROR(VLOOKUP('Données patients'!N30,'Echelles CIA et ACB'!$A:$E,3,FALSE),0)</f>
        <v>0</v>
      </c>
      <c r="O16" s="1">
        <f>IFERROR(VLOOKUP('Données patients'!O30,'Echelles CIA et ACB'!$A:$E,3,FALSE),0)</f>
        <v>0</v>
      </c>
      <c r="P16" s="1">
        <f>IFERROR(VLOOKUP('Données patients'!P30,'Echelles CIA et ACB'!$A:$E,3,FALSE),0)</f>
        <v>0</v>
      </c>
      <c r="Q16" s="1">
        <f>IFERROR(VLOOKUP('Données patients'!Q30,'Echelles CIA et ACB'!$A:$E,3,FALSE),0)</f>
        <v>0</v>
      </c>
      <c r="R16" s="1">
        <f>IFERROR(VLOOKUP('Données patients'!R30,'Echelles CIA et ACB'!$A:$E,3,FALSE),0)</f>
        <v>0</v>
      </c>
      <c r="S16" s="1">
        <f>IFERROR(VLOOKUP('Données patients'!S30,'Echelles CIA et ACB'!$A:$E,3,FALSE),0)</f>
        <v>0</v>
      </c>
      <c r="T16" s="1">
        <f>IFERROR(VLOOKUP('Données patients'!T30,'Echelles CIA et ACB'!$A:$E,3,FALSE),0)</f>
        <v>0</v>
      </c>
      <c r="U16" s="1">
        <f>IFERROR(VLOOKUP('Données patients'!U30,'Echelles CIA et ACB'!$A:$E,3,FALSE),0)</f>
        <v>0</v>
      </c>
      <c r="V16" s="1">
        <f>IFERROR(VLOOKUP('Données patients'!V30,'Echelles CIA et ACB'!$A:$E,3,FALSE),0)</f>
        <v>0</v>
      </c>
      <c r="W16" s="1">
        <f>IFERROR(VLOOKUP('Données patients'!W30,'Echelles CIA et ACB'!$A:$E,3,FALSE),0)</f>
        <v>0</v>
      </c>
      <c r="X16" s="1">
        <f>IFERROR(VLOOKUP('Données patients'!X30,'Echelles CIA et ACB'!$A:$E,3,FALSE),0)</f>
        <v>0</v>
      </c>
      <c r="Y16" s="1">
        <f>IFERROR(VLOOKUP('Données patients'!Y30,'Echelles CIA et ACB'!$A:$E,3,FALSE),0)</f>
        <v>0</v>
      </c>
      <c r="Z16" s="1">
        <f>IFERROR(VLOOKUP('Données patients'!Z30,'Echelles CIA et ACB'!$A:$E,3,FALSE),0)</f>
        <v>0</v>
      </c>
      <c r="AA16" s="1">
        <f>IFERROR(VLOOKUP('Données patients'!AA30,'Echelles CIA et ACB'!$A:$E,3,FALSE),0)</f>
        <v>0</v>
      </c>
      <c r="AB16" s="1">
        <f>IFERROR(VLOOKUP('Données patients'!AB30,'Echelles CIA et ACB'!$A:$E,3,FALSE),0)</f>
        <v>0</v>
      </c>
      <c r="AC16" s="1">
        <f>IFERROR(VLOOKUP('Données patients'!AC30,'Echelles CIA et ACB'!$A:$E,3,FALSE),0)</f>
        <v>0</v>
      </c>
      <c r="AD16" s="1">
        <f>IFERROR(VLOOKUP('Données patients'!AD30,'Echelles CIA et ACB'!$A:$E,3,FALSE),0)</f>
        <v>0</v>
      </c>
      <c r="AE16" s="1">
        <f>IFERROR(VLOOKUP('Données patients'!AE30,'Echelles CIA et ACB'!$A:$E,3,FALSE),0)</f>
        <v>0</v>
      </c>
    </row>
    <row r="17" spans="1:31" ht="15.75" x14ac:dyDescent="0.25">
      <c r="A17" s="7" t="s">
        <v>205</v>
      </c>
      <c r="B17" s="1">
        <f>IFERROR(VLOOKUP('Données patients'!B31,'Echelles CIA et ACB'!$A:$E,3,FALSE),0)</f>
        <v>0</v>
      </c>
      <c r="C17" s="1">
        <f>IFERROR(VLOOKUP('Données patients'!C31,'Echelles CIA et ACB'!$A:$E,3,FALSE),0)</f>
        <v>0</v>
      </c>
      <c r="D17" s="1">
        <f>IFERROR(VLOOKUP('Données patients'!D31,'Echelles CIA et ACB'!$A:$E,3,FALSE),0)</f>
        <v>0</v>
      </c>
      <c r="E17" s="1">
        <f>IFERROR(VLOOKUP('Données patients'!E31,'Echelles CIA et ACB'!$A:$E,3,FALSE),0)</f>
        <v>0</v>
      </c>
      <c r="F17" s="1">
        <f>IFERROR(VLOOKUP('Données patients'!F31,'Echelles CIA et ACB'!$A:$E,3,FALSE),0)</f>
        <v>0</v>
      </c>
      <c r="G17" s="1">
        <f>IFERROR(VLOOKUP('Données patients'!G31,'Echelles CIA et ACB'!$A:$E,3,FALSE),0)</f>
        <v>0</v>
      </c>
      <c r="H17" s="1">
        <f>IFERROR(VLOOKUP('Données patients'!H31,'Echelles CIA et ACB'!$A:$E,3,FALSE),0)</f>
        <v>0</v>
      </c>
      <c r="I17" s="1">
        <f>IFERROR(VLOOKUP('Données patients'!I31,'Echelles CIA et ACB'!$A:$E,3,FALSE),0)</f>
        <v>0</v>
      </c>
      <c r="J17" s="1">
        <f>IFERROR(VLOOKUP('Données patients'!J31,'Echelles CIA et ACB'!$A:$E,3,FALSE),0)</f>
        <v>0</v>
      </c>
      <c r="K17" s="1">
        <f>IFERROR(VLOOKUP('Données patients'!K31,'Echelles CIA et ACB'!$A:$E,3,FALSE),0)</f>
        <v>0</v>
      </c>
      <c r="L17" s="1">
        <f>IFERROR(VLOOKUP('Données patients'!L31,'Echelles CIA et ACB'!$A:$E,3,FALSE),0)</f>
        <v>0</v>
      </c>
      <c r="M17" s="1">
        <f>IFERROR(VLOOKUP('Données patients'!M31,'Echelles CIA et ACB'!$A:$E,3,FALSE),0)</f>
        <v>0</v>
      </c>
      <c r="N17" s="1">
        <f>IFERROR(VLOOKUP('Données patients'!N31,'Echelles CIA et ACB'!$A:$E,3,FALSE),0)</f>
        <v>0</v>
      </c>
      <c r="O17" s="1">
        <f>IFERROR(VLOOKUP('Données patients'!O31,'Echelles CIA et ACB'!$A:$E,3,FALSE),0)</f>
        <v>0</v>
      </c>
      <c r="P17" s="1">
        <f>IFERROR(VLOOKUP('Données patients'!P31,'Echelles CIA et ACB'!$A:$E,3,FALSE),0)</f>
        <v>0</v>
      </c>
      <c r="Q17" s="1">
        <f>IFERROR(VLOOKUP('Données patients'!Q31,'Echelles CIA et ACB'!$A:$E,3,FALSE),0)</f>
        <v>0</v>
      </c>
      <c r="R17" s="1">
        <f>IFERROR(VLOOKUP('Données patients'!R31,'Echelles CIA et ACB'!$A:$E,3,FALSE),0)</f>
        <v>0</v>
      </c>
      <c r="S17" s="1">
        <f>IFERROR(VLOOKUP('Données patients'!S31,'Echelles CIA et ACB'!$A:$E,3,FALSE),0)</f>
        <v>0</v>
      </c>
      <c r="T17" s="1">
        <f>IFERROR(VLOOKUP('Données patients'!T31,'Echelles CIA et ACB'!$A:$E,3,FALSE),0)</f>
        <v>0</v>
      </c>
      <c r="U17" s="1">
        <f>IFERROR(VLOOKUP('Données patients'!U31,'Echelles CIA et ACB'!$A:$E,3,FALSE),0)</f>
        <v>0</v>
      </c>
      <c r="V17" s="1">
        <f>IFERROR(VLOOKUP('Données patients'!V31,'Echelles CIA et ACB'!$A:$E,3,FALSE),0)</f>
        <v>0</v>
      </c>
      <c r="W17" s="1">
        <f>IFERROR(VLOOKUP('Données patients'!W31,'Echelles CIA et ACB'!$A:$E,3,FALSE),0)</f>
        <v>0</v>
      </c>
      <c r="X17" s="1">
        <f>IFERROR(VLOOKUP('Données patients'!X31,'Echelles CIA et ACB'!$A:$E,3,FALSE),0)</f>
        <v>0</v>
      </c>
      <c r="Y17" s="1">
        <f>IFERROR(VLOOKUP('Données patients'!Y31,'Echelles CIA et ACB'!$A:$E,3,FALSE),0)</f>
        <v>0</v>
      </c>
      <c r="Z17" s="1">
        <f>IFERROR(VLOOKUP('Données patients'!Z31,'Echelles CIA et ACB'!$A:$E,3,FALSE),0)</f>
        <v>0</v>
      </c>
      <c r="AA17" s="1">
        <f>IFERROR(VLOOKUP('Données patients'!AA31,'Echelles CIA et ACB'!$A:$E,3,FALSE),0)</f>
        <v>0</v>
      </c>
      <c r="AB17" s="1">
        <f>IFERROR(VLOOKUP('Données patients'!AB31,'Echelles CIA et ACB'!$A:$E,3,FALSE),0)</f>
        <v>0</v>
      </c>
      <c r="AC17" s="1">
        <f>IFERROR(VLOOKUP('Données patients'!AC31,'Echelles CIA et ACB'!$A:$E,3,FALSE),0)</f>
        <v>0</v>
      </c>
      <c r="AD17" s="1">
        <f>IFERROR(VLOOKUP('Données patients'!AD31,'Echelles CIA et ACB'!$A:$E,3,FALSE),0)</f>
        <v>0</v>
      </c>
      <c r="AE17" s="1">
        <f>IFERROR(VLOOKUP('Données patients'!AE31,'Echelles CIA et ACB'!$A:$E,3,FALSE),0)</f>
        <v>0</v>
      </c>
    </row>
    <row r="18" spans="1:31" ht="15.75" x14ac:dyDescent="0.25">
      <c r="A18" s="7" t="s">
        <v>206</v>
      </c>
      <c r="B18" s="1">
        <f>IFERROR(VLOOKUP('Données patients'!B32,'Echelles CIA et ACB'!$A:$E,3,FALSE),0)</f>
        <v>0</v>
      </c>
      <c r="C18" s="1">
        <f>IFERROR(VLOOKUP('Données patients'!C32,'Echelles CIA et ACB'!$A:$E,3,FALSE),0)</f>
        <v>0</v>
      </c>
      <c r="D18" s="1">
        <f>IFERROR(VLOOKUP('Données patients'!D32,'Echelles CIA et ACB'!$A:$E,3,FALSE),0)</f>
        <v>0</v>
      </c>
      <c r="E18" s="1">
        <f>IFERROR(VLOOKUP('Données patients'!E32,'Echelles CIA et ACB'!$A:$E,3,FALSE),0)</f>
        <v>0</v>
      </c>
      <c r="F18" s="1">
        <f>IFERROR(VLOOKUP('Données patients'!F32,'Echelles CIA et ACB'!$A:$E,3,FALSE),0)</f>
        <v>0</v>
      </c>
      <c r="G18" s="1">
        <f>IFERROR(VLOOKUP('Données patients'!G32,'Echelles CIA et ACB'!$A:$E,3,FALSE),0)</f>
        <v>0</v>
      </c>
      <c r="H18" s="1">
        <f>IFERROR(VLOOKUP('Données patients'!H32,'Echelles CIA et ACB'!$A:$E,3,FALSE),0)</f>
        <v>0</v>
      </c>
      <c r="I18" s="1">
        <f>IFERROR(VLOOKUP('Données patients'!I32,'Echelles CIA et ACB'!$A:$E,3,FALSE),0)</f>
        <v>0</v>
      </c>
      <c r="J18" s="1">
        <f>IFERROR(VLOOKUP('Données patients'!J32,'Echelles CIA et ACB'!$A:$E,3,FALSE),0)</f>
        <v>0</v>
      </c>
      <c r="K18" s="1">
        <f>IFERROR(VLOOKUP('Données patients'!K32,'Echelles CIA et ACB'!$A:$E,3,FALSE),0)</f>
        <v>0</v>
      </c>
      <c r="L18" s="1">
        <f>IFERROR(VLOOKUP('Données patients'!L32,'Echelles CIA et ACB'!$A:$E,3,FALSE),0)</f>
        <v>0</v>
      </c>
      <c r="M18" s="1">
        <f>IFERROR(VLOOKUP('Données patients'!M32,'Echelles CIA et ACB'!$A:$E,3,FALSE),0)</f>
        <v>0</v>
      </c>
      <c r="N18" s="1">
        <f>IFERROR(VLOOKUP('Données patients'!N32,'Echelles CIA et ACB'!$A:$E,3,FALSE),0)</f>
        <v>0</v>
      </c>
      <c r="O18" s="1">
        <f>IFERROR(VLOOKUP('Données patients'!O32,'Echelles CIA et ACB'!$A:$E,3,FALSE),0)</f>
        <v>0</v>
      </c>
      <c r="P18" s="1">
        <f>IFERROR(VLOOKUP('Données patients'!P32,'Echelles CIA et ACB'!$A:$E,3,FALSE),0)</f>
        <v>0</v>
      </c>
      <c r="Q18" s="1">
        <f>IFERROR(VLOOKUP('Données patients'!Q32,'Echelles CIA et ACB'!$A:$E,3,FALSE),0)</f>
        <v>0</v>
      </c>
      <c r="R18" s="1">
        <f>IFERROR(VLOOKUP('Données patients'!R32,'Echelles CIA et ACB'!$A:$E,3,FALSE),0)</f>
        <v>0</v>
      </c>
      <c r="S18" s="1">
        <f>IFERROR(VLOOKUP('Données patients'!S32,'Echelles CIA et ACB'!$A:$E,3,FALSE),0)</f>
        <v>0</v>
      </c>
      <c r="T18" s="1">
        <f>IFERROR(VLOOKUP('Données patients'!T32,'Echelles CIA et ACB'!$A:$E,3,FALSE),0)</f>
        <v>0</v>
      </c>
      <c r="U18" s="1">
        <f>IFERROR(VLOOKUP('Données patients'!U32,'Echelles CIA et ACB'!$A:$E,3,FALSE),0)</f>
        <v>0</v>
      </c>
      <c r="V18" s="1">
        <f>IFERROR(VLOOKUP('Données patients'!V32,'Echelles CIA et ACB'!$A:$E,3,FALSE),0)</f>
        <v>0</v>
      </c>
      <c r="W18" s="1">
        <f>IFERROR(VLOOKUP('Données patients'!W32,'Echelles CIA et ACB'!$A:$E,3,FALSE),0)</f>
        <v>0</v>
      </c>
      <c r="X18" s="1">
        <f>IFERROR(VLOOKUP('Données patients'!X32,'Echelles CIA et ACB'!$A:$E,3,FALSE),0)</f>
        <v>0</v>
      </c>
      <c r="Y18" s="1">
        <f>IFERROR(VLOOKUP('Données patients'!Y32,'Echelles CIA et ACB'!$A:$E,3,FALSE),0)</f>
        <v>0</v>
      </c>
      <c r="Z18" s="1">
        <f>IFERROR(VLOOKUP('Données patients'!Z32,'Echelles CIA et ACB'!$A:$E,3,FALSE),0)</f>
        <v>0</v>
      </c>
      <c r="AA18" s="1">
        <f>IFERROR(VLOOKUP('Données patients'!AA32,'Echelles CIA et ACB'!$A:$E,3,FALSE),0)</f>
        <v>0</v>
      </c>
      <c r="AB18" s="1">
        <f>IFERROR(VLOOKUP('Données patients'!AB32,'Echelles CIA et ACB'!$A:$E,3,FALSE),0)</f>
        <v>0</v>
      </c>
      <c r="AC18" s="1">
        <f>IFERROR(VLOOKUP('Données patients'!AC32,'Echelles CIA et ACB'!$A:$E,3,FALSE),0)</f>
        <v>0</v>
      </c>
      <c r="AD18" s="1">
        <f>IFERROR(VLOOKUP('Données patients'!AD32,'Echelles CIA et ACB'!$A:$E,3,FALSE),0)</f>
        <v>0</v>
      </c>
      <c r="AE18" s="1">
        <f>IFERROR(VLOOKUP('Données patients'!AE32,'Echelles CIA et ACB'!$A:$E,3,FALSE),0)</f>
        <v>0</v>
      </c>
    </row>
    <row r="19" spans="1:31" ht="15.75" x14ac:dyDescent="0.25">
      <c r="A19" s="7" t="s">
        <v>207</v>
      </c>
      <c r="B19" s="1">
        <f>IFERROR(VLOOKUP('Données patients'!B33,'Echelles CIA et ACB'!$A:$E,3,FALSE),0)</f>
        <v>0</v>
      </c>
      <c r="C19" s="1">
        <f>IFERROR(VLOOKUP('Données patients'!C33,'Echelles CIA et ACB'!$A:$E,3,FALSE),0)</f>
        <v>0</v>
      </c>
      <c r="D19" s="1">
        <f>IFERROR(VLOOKUP('Données patients'!D33,'Echelles CIA et ACB'!$A:$E,3,FALSE),0)</f>
        <v>0</v>
      </c>
      <c r="E19" s="1">
        <f>IFERROR(VLOOKUP('Données patients'!E33,'Echelles CIA et ACB'!$A:$E,3,FALSE),0)</f>
        <v>0</v>
      </c>
      <c r="F19" s="1">
        <f>IFERROR(VLOOKUP('Données patients'!F33,'Echelles CIA et ACB'!$A:$E,3,FALSE),0)</f>
        <v>0</v>
      </c>
      <c r="G19" s="1">
        <f>IFERROR(VLOOKUP('Données patients'!G33,'Echelles CIA et ACB'!$A:$E,3,FALSE),0)</f>
        <v>0</v>
      </c>
      <c r="H19" s="1">
        <f>IFERROR(VLOOKUP('Données patients'!H33,'Echelles CIA et ACB'!$A:$E,3,FALSE),0)</f>
        <v>0</v>
      </c>
      <c r="I19" s="1">
        <f>IFERROR(VLOOKUP('Données patients'!I33,'Echelles CIA et ACB'!$A:$E,3,FALSE),0)</f>
        <v>0</v>
      </c>
      <c r="J19" s="1">
        <f>IFERROR(VLOOKUP('Données patients'!J33,'Echelles CIA et ACB'!$A:$E,3,FALSE),0)</f>
        <v>0</v>
      </c>
      <c r="K19" s="1">
        <f>IFERROR(VLOOKUP('Données patients'!K33,'Echelles CIA et ACB'!$A:$E,3,FALSE),0)</f>
        <v>0</v>
      </c>
      <c r="L19" s="1">
        <f>IFERROR(VLOOKUP('Données patients'!L33,'Echelles CIA et ACB'!$A:$E,3,FALSE),0)</f>
        <v>0</v>
      </c>
      <c r="M19" s="1">
        <f>IFERROR(VLOOKUP('Données patients'!M33,'Echelles CIA et ACB'!$A:$E,3,FALSE),0)</f>
        <v>0</v>
      </c>
      <c r="N19" s="1">
        <f>IFERROR(VLOOKUP('Données patients'!N33,'Echelles CIA et ACB'!$A:$E,3,FALSE),0)</f>
        <v>0</v>
      </c>
      <c r="O19" s="1">
        <f>IFERROR(VLOOKUP('Données patients'!O33,'Echelles CIA et ACB'!$A:$E,3,FALSE),0)</f>
        <v>0</v>
      </c>
      <c r="P19" s="1">
        <f>IFERROR(VLOOKUP('Données patients'!P33,'Echelles CIA et ACB'!$A:$E,3,FALSE),0)</f>
        <v>0</v>
      </c>
      <c r="Q19" s="1">
        <f>IFERROR(VLOOKUP('Données patients'!Q33,'Echelles CIA et ACB'!$A:$E,3,FALSE),0)</f>
        <v>0</v>
      </c>
      <c r="R19" s="1">
        <f>IFERROR(VLOOKUP('Données patients'!R33,'Echelles CIA et ACB'!$A:$E,3,FALSE),0)</f>
        <v>0</v>
      </c>
      <c r="S19" s="1">
        <f>IFERROR(VLOOKUP('Données patients'!S33,'Echelles CIA et ACB'!$A:$E,3,FALSE),0)</f>
        <v>0</v>
      </c>
      <c r="T19" s="1">
        <f>IFERROR(VLOOKUP('Données patients'!T33,'Echelles CIA et ACB'!$A:$E,3,FALSE),0)</f>
        <v>0</v>
      </c>
      <c r="U19" s="1">
        <f>IFERROR(VLOOKUP('Données patients'!U33,'Echelles CIA et ACB'!$A:$E,3,FALSE),0)</f>
        <v>0</v>
      </c>
      <c r="V19" s="1">
        <f>IFERROR(VLOOKUP('Données patients'!V33,'Echelles CIA et ACB'!$A:$E,3,FALSE),0)</f>
        <v>0</v>
      </c>
      <c r="W19" s="1">
        <f>IFERROR(VLOOKUP('Données patients'!W33,'Echelles CIA et ACB'!$A:$E,3,FALSE),0)</f>
        <v>0</v>
      </c>
      <c r="X19" s="1">
        <f>IFERROR(VLOOKUP('Données patients'!X33,'Echelles CIA et ACB'!$A:$E,3,FALSE),0)</f>
        <v>0</v>
      </c>
      <c r="Y19" s="1">
        <f>IFERROR(VLOOKUP('Données patients'!Y33,'Echelles CIA et ACB'!$A:$E,3,FALSE),0)</f>
        <v>0</v>
      </c>
      <c r="Z19" s="1">
        <f>IFERROR(VLOOKUP('Données patients'!Z33,'Echelles CIA et ACB'!$A:$E,3,FALSE),0)</f>
        <v>0</v>
      </c>
      <c r="AA19" s="1">
        <f>IFERROR(VLOOKUP('Données patients'!AA33,'Echelles CIA et ACB'!$A:$E,3,FALSE),0)</f>
        <v>0</v>
      </c>
      <c r="AB19" s="1">
        <f>IFERROR(VLOOKUP('Données patients'!AB33,'Echelles CIA et ACB'!$A:$E,3,FALSE),0)</f>
        <v>0</v>
      </c>
      <c r="AC19" s="1">
        <f>IFERROR(VLOOKUP('Données patients'!AC33,'Echelles CIA et ACB'!$A:$E,3,FALSE),0)</f>
        <v>0</v>
      </c>
      <c r="AD19" s="1">
        <f>IFERROR(VLOOKUP('Données patients'!AD33,'Echelles CIA et ACB'!$A:$E,3,FALSE),0)</f>
        <v>0</v>
      </c>
      <c r="AE19" s="1">
        <f>IFERROR(VLOOKUP('Données patients'!AE33,'Echelles CIA et ACB'!$A:$E,3,FALSE),0)</f>
        <v>0</v>
      </c>
    </row>
    <row r="20" spans="1:31" ht="15.75" x14ac:dyDescent="0.25">
      <c r="A20" s="7" t="s">
        <v>208</v>
      </c>
      <c r="B20" s="1">
        <f>IFERROR(VLOOKUP('Données patients'!B34,'Echelles CIA et ACB'!$A:$E,3,FALSE),0)</f>
        <v>0</v>
      </c>
      <c r="C20" s="1">
        <f>IFERROR(VLOOKUP('Données patients'!C34,'Echelles CIA et ACB'!$A:$E,3,FALSE),0)</f>
        <v>0</v>
      </c>
      <c r="D20" s="1">
        <f>IFERROR(VLOOKUP('Données patients'!D34,'Echelles CIA et ACB'!$A:$E,3,FALSE),0)</f>
        <v>0</v>
      </c>
      <c r="E20" s="1">
        <f>IFERROR(VLOOKUP('Données patients'!E34,'Echelles CIA et ACB'!$A:$E,3,FALSE),0)</f>
        <v>0</v>
      </c>
      <c r="F20" s="1">
        <f>IFERROR(VLOOKUP('Données patients'!F34,'Echelles CIA et ACB'!$A:$E,3,FALSE),0)</f>
        <v>0</v>
      </c>
      <c r="G20" s="1">
        <f>IFERROR(VLOOKUP('Données patients'!G34,'Echelles CIA et ACB'!$A:$E,3,FALSE),0)</f>
        <v>0</v>
      </c>
      <c r="H20" s="1">
        <f>IFERROR(VLOOKUP('Données patients'!H34,'Echelles CIA et ACB'!$A:$E,3,FALSE),0)</f>
        <v>0</v>
      </c>
      <c r="I20" s="1">
        <f>IFERROR(VLOOKUP('Données patients'!I34,'Echelles CIA et ACB'!$A:$E,3,FALSE),0)</f>
        <v>0</v>
      </c>
      <c r="J20" s="1">
        <f>IFERROR(VLOOKUP('Données patients'!J34,'Echelles CIA et ACB'!$A:$E,3,FALSE),0)</f>
        <v>0</v>
      </c>
      <c r="K20" s="1">
        <f>IFERROR(VLOOKUP('Données patients'!K34,'Echelles CIA et ACB'!$A:$E,3,FALSE),0)</f>
        <v>0</v>
      </c>
      <c r="L20" s="1">
        <f>IFERROR(VLOOKUP('Données patients'!L34,'Echelles CIA et ACB'!$A:$E,3,FALSE),0)</f>
        <v>0</v>
      </c>
      <c r="M20" s="1">
        <f>IFERROR(VLOOKUP('Données patients'!M34,'Echelles CIA et ACB'!$A:$E,3,FALSE),0)</f>
        <v>0</v>
      </c>
      <c r="N20" s="1">
        <f>IFERROR(VLOOKUP('Données patients'!N34,'Echelles CIA et ACB'!$A:$E,3,FALSE),0)</f>
        <v>0</v>
      </c>
      <c r="O20" s="1">
        <f>IFERROR(VLOOKUP('Données patients'!O34,'Echelles CIA et ACB'!$A:$E,3,FALSE),0)</f>
        <v>0</v>
      </c>
      <c r="P20" s="1">
        <f>IFERROR(VLOOKUP('Données patients'!P34,'Echelles CIA et ACB'!$A:$E,3,FALSE),0)</f>
        <v>0</v>
      </c>
      <c r="Q20" s="1">
        <f>IFERROR(VLOOKUP('Données patients'!Q34,'Echelles CIA et ACB'!$A:$E,3,FALSE),0)</f>
        <v>0</v>
      </c>
      <c r="R20" s="1">
        <f>IFERROR(VLOOKUP('Données patients'!R34,'Echelles CIA et ACB'!$A:$E,3,FALSE),0)</f>
        <v>0</v>
      </c>
      <c r="S20" s="1">
        <f>IFERROR(VLOOKUP('Données patients'!S34,'Echelles CIA et ACB'!$A:$E,3,FALSE),0)</f>
        <v>0</v>
      </c>
      <c r="T20" s="1">
        <f>IFERROR(VLOOKUP('Données patients'!T34,'Echelles CIA et ACB'!$A:$E,3,FALSE),0)</f>
        <v>0</v>
      </c>
      <c r="U20" s="1">
        <f>IFERROR(VLOOKUP('Données patients'!U34,'Echelles CIA et ACB'!$A:$E,3,FALSE),0)</f>
        <v>0</v>
      </c>
      <c r="V20" s="1">
        <f>IFERROR(VLOOKUP('Données patients'!V34,'Echelles CIA et ACB'!$A:$E,3,FALSE),0)</f>
        <v>0</v>
      </c>
      <c r="W20" s="1">
        <f>IFERROR(VLOOKUP('Données patients'!W34,'Echelles CIA et ACB'!$A:$E,3,FALSE),0)</f>
        <v>0</v>
      </c>
      <c r="X20" s="1">
        <f>IFERROR(VLOOKUP('Données patients'!X34,'Echelles CIA et ACB'!$A:$E,3,FALSE),0)</f>
        <v>0</v>
      </c>
      <c r="Y20" s="1">
        <f>IFERROR(VLOOKUP('Données patients'!Y34,'Echelles CIA et ACB'!$A:$E,3,FALSE),0)</f>
        <v>0</v>
      </c>
      <c r="Z20" s="1">
        <f>IFERROR(VLOOKUP('Données patients'!Z34,'Echelles CIA et ACB'!$A:$E,3,FALSE),0)</f>
        <v>0</v>
      </c>
      <c r="AA20" s="1">
        <f>IFERROR(VLOOKUP('Données patients'!AA34,'Echelles CIA et ACB'!$A:$E,3,FALSE),0)</f>
        <v>0</v>
      </c>
      <c r="AB20" s="1">
        <f>IFERROR(VLOOKUP('Données patients'!AB34,'Echelles CIA et ACB'!$A:$E,3,FALSE),0)</f>
        <v>0</v>
      </c>
      <c r="AC20" s="1">
        <f>IFERROR(VLOOKUP('Données patients'!AC34,'Echelles CIA et ACB'!$A:$E,3,FALSE),0)</f>
        <v>0</v>
      </c>
      <c r="AD20" s="1">
        <f>IFERROR(VLOOKUP('Données patients'!AD34,'Echelles CIA et ACB'!$A:$E,3,FALSE),0)</f>
        <v>0</v>
      </c>
      <c r="AE20" s="1">
        <f>IFERROR(VLOOKUP('Données patients'!AE34,'Echelles CIA et ACB'!$A:$E,3,FALSE),0)</f>
        <v>0</v>
      </c>
    </row>
    <row r="21" spans="1:31" ht="15.75" x14ac:dyDescent="0.25">
      <c r="A21" s="7" t="s">
        <v>209</v>
      </c>
      <c r="B21" s="1">
        <f>IFERROR(VLOOKUP('Données patients'!B35,'Echelles CIA et ACB'!$A:$E,3,FALSE),0)</f>
        <v>0</v>
      </c>
      <c r="C21" s="1">
        <f>IFERROR(VLOOKUP('Données patients'!C35,'Echelles CIA et ACB'!$A:$E,3,FALSE),0)</f>
        <v>0</v>
      </c>
      <c r="D21" s="1">
        <f>IFERROR(VLOOKUP('Données patients'!D35,'Echelles CIA et ACB'!$A:$E,3,FALSE),0)</f>
        <v>0</v>
      </c>
      <c r="E21" s="1">
        <f>IFERROR(VLOOKUP('Données patients'!E35,'Echelles CIA et ACB'!$A:$E,3,FALSE),0)</f>
        <v>0</v>
      </c>
      <c r="F21" s="1">
        <f>IFERROR(VLOOKUP('Données patients'!F35,'Echelles CIA et ACB'!$A:$E,3,FALSE),0)</f>
        <v>0</v>
      </c>
      <c r="G21" s="1">
        <f>IFERROR(VLOOKUP('Données patients'!G35,'Echelles CIA et ACB'!$A:$E,3,FALSE),0)</f>
        <v>0</v>
      </c>
      <c r="H21" s="1">
        <f>IFERROR(VLOOKUP('Données patients'!H35,'Echelles CIA et ACB'!$A:$E,3,FALSE),0)</f>
        <v>0</v>
      </c>
      <c r="I21" s="1">
        <f>IFERROR(VLOOKUP('Données patients'!I35,'Echelles CIA et ACB'!$A:$E,3,FALSE),0)</f>
        <v>0</v>
      </c>
      <c r="J21" s="1">
        <f>IFERROR(VLOOKUP('Données patients'!J35,'Echelles CIA et ACB'!$A:$E,3,FALSE),0)</f>
        <v>0</v>
      </c>
      <c r="K21" s="1">
        <f>IFERROR(VLOOKUP('Données patients'!K35,'Echelles CIA et ACB'!$A:$E,3,FALSE),0)</f>
        <v>0</v>
      </c>
      <c r="L21" s="1">
        <f>IFERROR(VLOOKUP('Données patients'!L35,'Echelles CIA et ACB'!$A:$E,3,FALSE),0)</f>
        <v>0</v>
      </c>
      <c r="M21" s="1">
        <f>IFERROR(VLOOKUP('Données patients'!M35,'Echelles CIA et ACB'!$A:$E,3,FALSE),0)</f>
        <v>0</v>
      </c>
      <c r="N21" s="1">
        <f>IFERROR(VLOOKUP('Données patients'!N35,'Echelles CIA et ACB'!$A:$E,3,FALSE),0)</f>
        <v>0</v>
      </c>
      <c r="O21" s="1">
        <f>IFERROR(VLOOKUP('Données patients'!O35,'Echelles CIA et ACB'!$A:$E,3,FALSE),0)</f>
        <v>0</v>
      </c>
      <c r="P21" s="1">
        <f>IFERROR(VLOOKUP('Données patients'!P35,'Echelles CIA et ACB'!$A:$E,3,FALSE),0)</f>
        <v>0</v>
      </c>
      <c r="Q21" s="1">
        <f>IFERROR(VLOOKUP('Données patients'!Q35,'Echelles CIA et ACB'!$A:$E,3,FALSE),0)</f>
        <v>0</v>
      </c>
      <c r="R21" s="1">
        <f>IFERROR(VLOOKUP('Données patients'!R35,'Echelles CIA et ACB'!$A:$E,3,FALSE),0)</f>
        <v>0</v>
      </c>
      <c r="S21" s="1">
        <f>IFERROR(VLOOKUP('Données patients'!S35,'Echelles CIA et ACB'!$A:$E,3,FALSE),0)</f>
        <v>0</v>
      </c>
      <c r="T21" s="1">
        <f>IFERROR(VLOOKUP('Données patients'!T35,'Echelles CIA et ACB'!$A:$E,3,FALSE),0)</f>
        <v>0</v>
      </c>
      <c r="U21" s="1">
        <f>IFERROR(VLOOKUP('Données patients'!U35,'Echelles CIA et ACB'!$A:$E,3,FALSE),0)</f>
        <v>0</v>
      </c>
      <c r="V21" s="1">
        <f>IFERROR(VLOOKUP('Données patients'!V35,'Echelles CIA et ACB'!$A:$E,3,FALSE),0)</f>
        <v>0</v>
      </c>
      <c r="W21" s="1">
        <f>IFERROR(VLOOKUP('Données patients'!W35,'Echelles CIA et ACB'!$A:$E,3,FALSE),0)</f>
        <v>0</v>
      </c>
      <c r="X21" s="1">
        <f>IFERROR(VLOOKUP('Données patients'!X35,'Echelles CIA et ACB'!$A:$E,3,FALSE),0)</f>
        <v>0</v>
      </c>
      <c r="Y21" s="1">
        <f>IFERROR(VLOOKUP('Données patients'!Y35,'Echelles CIA et ACB'!$A:$E,3,FALSE),0)</f>
        <v>0</v>
      </c>
      <c r="Z21" s="1">
        <f>IFERROR(VLOOKUP('Données patients'!Z35,'Echelles CIA et ACB'!$A:$E,3,FALSE),0)</f>
        <v>0</v>
      </c>
      <c r="AA21" s="1">
        <f>IFERROR(VLOOKUP('Données patients'!AA35,'Echelles CIA et ACB'!$A:$E,3,FALSE),0)</f>
        <v>0</v>
      </c>
      <c r="AB21" s="1">
        <f>IFERROR(VLOOKUP('Données patients'!AB35,'Echelles CIA et ACB'!$A:$E,3,FALSE),0)</f>
        <v>0</v>
      </c>
      <c r="AC21" s="1">
        <f>IFERROR(VLOOKUP('Données patients'!AC35,'Echelles CIA et ACB'!$A:$E,3,FALSE),0)</f>
        <v>0</v>
      </c>
      <c r="AD21" s="1">
        <f>IFERROR(VLOOKUP('Données patients'!AD35,'Echelles CIA et ACB'!$A:$E,3,FALSE),0)</f>
        <v>0</v>
      </c>
      <c r="AE21" s="1">
        <f>IFERROR(VLOOKUP('Données patients'!AE35,'Echelles CIA et ACB'!$A:$E,3,FALSE),0)</f>
        <v>0</v>
      </c>
    </row>
    <row r="22" spans="1:31" ht="15.75" x14ac:dyDescent="0.25">
      <c r="A22" s="7" t="s">
        <v>210</v>
      </c>
      <c r="B22" s="1">
        <f>IFERROR(VLOOKUP('Données patients'!B36,'Echelles CIA et ACB'!$A:$E,3,FALSE),0)</f>
        <v>0</v>
      </c>
      <c r="C22" s="1">
        <f>IFERROR(VLOOKUP('Données patients'!C36,'Echelles CIA et ACB'!$A:$E,3,FALSE),0)</f>
        <v>0</v>
      </c>
      <c r="D22" s="1">
        <f>IFERROR(VLOOKUP('Données patients'!D36,'Echelles CIA et ACB'!$A:$E,3,FALSE),0)</f>
        <v>0</v>
      </c>
      <c r="E22" s="1">
        <f>IFERROR(VLOOKUP('Données patients'!E36,'Echelles CIA et ACB'!$A:$E,3,FALSE),0)</f>
        <v>0</v>
      </c>
      <c r="F22" s="1">
        <f>IFERROR(VLOOKUP('Données patients'!F36,'Echelles CIA et ACB'!$A:$E,3,FALSE),0)</f>
        <v>0</v>
      </c>
      <c r="G22" s="1">
        <f>IFERROR(VLOOKUP('Données patients'!G36,'Echelles CIA et ACB'!$A:$E,3,FALSE),0)</f>
        <v>0</v>
      </c>
      <c r="H22" s="1">
        <f>IFERROR(VLOOKUP('Données patients'!H36,'Echelles CIA et ACB'!$A:$E,3,FALSE),0)</f>
        <v>0</v>
      </c>
      <c r="I22" s="1">
        <f>IFERROR(VLOOKUP('Données patients'!I36,'Echelles CIA et ACB'!$A:$E,3,FALSE),0)</f>
        <v>0</v>
      </c>
      <c r="J22" s="1">
        <f>IFERROR(VLOOKUP('Données patients'!J36,'Echelles CIA et ACB'!$A:$E,3,FALSE),0)</f>
        <v>0</v>
      </c>
      <c r="K22" s="1">
        <f>IFERROR(VLOOKUP('Données patients'!K36,'Echelles CIA et ACB'!$A:$E,3,FALSE),0)</f>
        <v>0</v>
      </c>
      <c r="L22" s="1">
        <f>IFERROR(VLOOKUP('Données patients'!L36,'Echelles CIA et ACB'!$A:$E,3,FALSE),0)</f>
        <v>0</v>
      </c>
      <c r="M22" s="1">
        <f>IFERROR(VLOOKUP('Données patients'!M36,'Echelles CIA et ACB'!$A:$E,3,FALSE),0)</f>
        <v>0</v>
      </c>
      <c r="N22" s="1">
        <f>IFERROR(VLOOKUP('Données patients'!N36,'Echelles CIA et ACB'!$A:$E,3,FALSE),0)</f>
        <v>0</v>
      </c>
      <c r="O22" s="1">
        <f>IFERROR(VLOOKUP('Données patients'!O36,'Echelles CIA et ACB'!$A:$E,3,FALSE),0)</f>
        <v>0</v>
      </c>
      <c r="P22" s="1">
        <f>IFERROR(VLOOKUP('Données patients'!P36,'Echelles CIA et ACB'!$A:$E,3,FALSE),0)</f>
        <v>0</v>
      </c>
      <c r="Q22" s="1">
        <f>IFERROR(VLOOKUP('Données patients'!Q36,'Echelles CIA et ACB'!$A:$E,3,FALSE),0)</f>
        <v>0</v>
      </c>
      <c r="R22" s="1">
        <f>IFERROR(VLOOKUP('Données patients'!R36,'Echelles CIA et ACB'!$A:$E,3,FALSE),0)</f>
        <v>0</v>
      </c>
      <c r="S22" s="1">
        <f>IFERROR(VLOOKUP('Données patients'!S36,'Echelles CIA et ACB'!$A:$E,3,FALSE),0)</f>
        <v>0</v>
      </c>
      <c r="T22" s="1">
        <f>IFERROR(VLOOKUP('Données patients'!T36,'Echelles CIA et ACB'!$A:$E,3,FALSE),0)</f>
        <v>0</v>
      </c>
      <c r="U22" s="1">
        <f>IFERROR(VLOOKUP('Données patients'!U36,'Echelles CIA et ACB'!$A:$E,3,FALSE),0)</f>
        <v>0</v>
      </c>
      <c r="V22" s="1">
        <f>IFERROR(VLOOKUP('Données patients'!V36,'Echelles CIA et ACB'!$A:$E,3,FALSE),0)</f>
        <v>0</v>
      </c>
      <c r="W22" s="1">
        <f>IFERROR(VLOOKUP('Données patients'!W36,'Echelles CIA et ACB'!$A:$E,3,FALSE),0)</f>
        <v>0</v>
      </c>
      <c r="X22" s="1">
        <f>IFERROR(VLOOKUP('Données patients'!X36,'Echelles CIA et ACB'!$A:$E,3,FALSE),0)</f>
        <v>0</v>
      </c>
      <c r="Y22" s="1">
        <f>IFERROR(VLOOKUP('Données patients'!Y36,'Echelles CIA et ACB'!$A:$E,3,FALSE),0)</f>
        <v>0</v>
      </c>
      <c r="Z22" s="1">
        <f>IFERROR(VLOOKUP('Données patients'!Z36,'Echelles CIA et ACB'!$A:$E,3,FALSE),0)</f>
        <v>0</v>
      </c>
      <c r="AA22" s="1">
        <f>IFERROR(VLOOKUP('Données patients'!AA36,'Echelles CIA et ACB'!$A:$E,3,FALSE),0)</f>
        <v>0</v>
      </c>
      <c r="AB22" s="1">
        <f>IFERROR(VLOOKUP('Données patients'!AB36,'Echelles CIA et ACB'!$A:$E,3,FALSE),0)</f>
        <v>0</v>
      </c>
      <c r="AC22" s="1">
        <f>IFERROR(VLOOKUP('Données patients'!AC36,'Echelles CIA et ACB'!$A:$E,3,FALSE),0)</f>
        <v>0</v>
      </c>
      <c r="AD22" s="1">
        <f>IFERROR(VLOOKUP('Données patients'!AD36,'Echelles CIA et ACB'!$A:$E,3,FALSE),0)</f>
        <v>0</v>
      </c>
      <c r="AE22" s="1">
        <f>IFERROR(VLOOKUP('Données patients'!AE36,'Echelles CIA et ACB'!$A:$E,3,FALSE),0)</f>
        <v>0</v>
      </c>
    </row>
    <row r="23" spans="1:31" ht="18.75" x14ac:dyDescent="0.25">
      <c r="A23" s="3" t="s">
        <v>211</v>
      </c>
      <c r="B23" s="2">
        <f>SUM(B3:B22)</f>
        <v>0</v>
      </c>
      <c r="C23" s="2">
        <f>SUM(C3:C22)</f>
        <v>0</v>
      </c>
      <c r="D23" s="2">
        <f>SUM(D3:D22)</f>
        <v>0</v>
      </c>
      <c r="E23" s="2">
        <f>SUM(E3:E22)</f>
        <v>0</v>
      </c>
      <c r="F23" s="2">
        <f t="shared" ref="F23:AE23" si="0">SUM(F3:F22)</f>
        <v>0</v>
      </c>
      <c r="G23" s="2">
        <f t="shared" si="0"/>
        <v>0</v>
      </c>
      <c r="H23" s="2">
        <f t="shared" si="0"/>
        <v>0</v>
      </c>
      <c r="I23" s="2">
        <f t="shared" si="0"/>
        <v>0</v>
      </c>
      <c r="J23" s="2">
        <f t="shared" si="0"/>
        <v>0</v>
      </c>
      <c r="K23" s="2">
        <f t="shared" si="0"/>
        <v>0</v>
      </c>
      <c r="L23" s="2">
        <f t="shared" si="0"/>
        <v>0</v>
      </c>
      <c r="M23" s="2">
        <f t="shared" si="0"/>
        <v>0</v>
      </c>
      <c r="N23" s="2">
        <f t="shared" si="0"/>
        <v>0</v>
      </c>
      <c r="O23" s="2">
        <f t="shared" si="0"/>
        <v>0</v>
      </c>
      <c r="P23" s="2">
        <f t="shared" si="0"/>
        <v>0</v>
      </c>
      <c r="Q23" s="2">
        <f t="shared" si="0"/>
        <v>0</v>
      </c>
      <c r="R23" s="2">
        <f t="shared" si="0"/>
        <v>0</v>
      </c>
      <c r="S23" s="2">
        <f t="shared" si="0"/>
        <v>0</v>
      </c>
      <c r="T23" s="2">
        <f t="shared" si="0"/>
        <v>0</v>
      </c>
      <c r="U23" s="2">
        <f t="shared" si="0"/>
        <v>0</v>
      </c>
      <c r="V23" s="2">
        <f t="shared" si="0"/>
        <v>0</v>
      </c>
      <c r="W23" s="2">
        <f t="shared" si="0"/>
        <v>0</v>
      </c>
      <c r="X23" s="2">
        <f t="shared" si="0"/>
        <v>0</v>
      </c>
      <c r="Y23" s="2">
        <f t="shared" si="0"/>
        <v>0</v>
      </c>
      <c r="Z23" s="2">
        <f t="shared" si="0"/>
        <v>0</v>
      </c>
      <c r="AA23" s="2">
        <f t="shared" si="0"/>
        <v>0</v>
      </c>
      <c r="AB23" s="2">
        <f t="shared" si="0"/>
        <v>0</v>
      </c>
      <c r="AC23" s="2">
        <f t="shared" si="0"/>
        <v>0</v>
      </c>
      <c r="AD23" s="2">
        <f t="shared" si="0"/>
        <v>0</v>
      </c>
      <c r="AE23" s="2">
        <f t="shared" si="0"/>
        <v>0</v>
      </c>
    </row>
    <row r="25" spans="1:31" ht="18.75" customHeight="1" x14ac:dyDescent="0.25">
      <c r="A25" s="137" t="s">
        <v>221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pans="1:31" ht="15.75" customHeight="1" x14ac:dyDescent="0.25">
      <c r="A26" s="8"/>
      <c r="B26" s="9" t="s">
        <v>217</v>
      </c>
      <c r="C26" s="9" t="s">
        <v>218</v>
      </c>
      <c r="D26" s="9" t="s">
        <v>219</v>
      </c>
      <c r="E26" s="9" t="s">
        <v>220</v>
      </c>
      <c r="F26" s="9" t="s">
        <v>223</v>
      </c>
      <c r="G26" s="9" t="s">
        <v>224</v>
      </c>
      <c r="H26" s="9" t="s">
        <v>225</v>
      </c>
      <c r="I26" s="9" t="s">
        <v>226</v>
      </c>
      <c r="J26" s="9" t="s">
        <v>227</v>
      </c>
      <c r="K26" s="9" t="s">
        <v>228</v>
      </c>
      <c r="L26" s="9" t="s">
        <v>229</v>
      </c>
      <c r="M26" s="9" t="s">
        <v>230</v>
      </c>
      <c r="N26" s="9" t="s">
        <v>231</v>
      </c>
      <c r="O26" s="9" t="s">
        <v>232</v>
      </c>
      <c r="P26" s="9" t="s">
        <v>233</v>
      </c>
      <c r="Q26" s="9" t="s">
        <v>234</v>
      </c>
      <c r="R26" s="9" t="s">
        <v>235</v>
      </c>
      <c r="S26" s="9" t="s">
        <v>236</v>
      </c>
      <c r="T26" s="9" t="s">
        <v>237</v>
      </c>
      <c r="U26" s="9" t="s">
        <v>238</v>
      </c>
      <c r="V26" s="9" t="s">
        <v>239</v>
      </c>
      <c r="W26" s="9" t="s">
        <v>240</v>
      </c>
      <c r="X26" s="9" t="s">
        <v>241</v>
      </c>
      <c r="Y26" s="9" t="s">
        <v>242</v>
      </c>
      <c r="Z26" s="9" t="s">
        <v>243</v>
      </c>
      <c r="AA26" s="9" t="s">
        <v>244</v>
      </c>
      <c r="AB26" s="9" t="s">
        <v>245</v>
      </c>
      <c r="AC26" s="9" t="s">
        <v>246</v>
      </c>
      <c r="AD26" s="9" t="s">
        <v>247</v>
      </c>
      <c r="AE26" s="9" t="s">
        <v>248</v>
      </c>
    </row>
    <row r="27" spans="1:31" ht="15.75" x14ac:dyDescent="0.25">
      <c r="A27" s="7" t="s">
        <v>191</v>
      </c>
      <c r="B27" s="1">
        <f>IFERROR(VLOOKUP('Données patients'!B17,'Echelles CIA et ACB'!$A:$E,5,FALSE),0)</f>
        <v>0</v>
      </c>
      <c r="C27" s="1">
        <f>IFERROR(VLOOKUP('Données patients'!C17,'Echelles CIA et ACB'!$A:$E,5,FALSE),0)</f>
        <v>0</v>
      </c>
      <c r="D27" s="1">
        <f>IFERROR(VLOOKUP('Données patients'!D17,'Echelles CIA et ACB'!$A:$E,5,FALSE),0)</f>
        <v>0</v>
      </c>
      <c r="E27" s="1">
        <f>IFERROR(VLOOKUP('Données patients'!E17,'Echelles CIA et ACB'!$A:$E,5,FALSE),0)</f>
        <v>0</v>
      </c>
      <c r="F27" s="1">
        <f>IFERROR(VLOOKUP('Données patients'!F17,'Echelles CIA et ACB'!$A:$E,5,FALSE),0)</f>
        <v>0</v>
      </c>
      <c r="G27" s="1">
        <f>IFERROR(VLOOKUP('Données patients'!G17,'Echelles CIA et ACB'!$A:$E,5,FALSE),0)</f>
        <v>0</v>
      </c>
      <c r="H27" s="1">
        <f>IFERROR(VLOOKUP('Données patients'!H17,'Echelles CIA et ACB'!$A:$E,5,FALSE),0)</f>
        <v>0</v>
      </c>
      <c r="I27" s="1">
        <f>IFERROR(VLOOKUP('Données patients'!I17,'Echelles CIA et ACB'!$A:$E,5,FALSE),0)</f>
        <v>0</v>
      </c>
      <c r="J27" s="1">
        <f>IFERROR(VLOOKUP('Données patients'!J17,'Echelles CIA et ACB'!$A:$E,5,FALSE),0)</f>
        <v>0</v>
      </c>
      <c r="K27" s="1">
        <f>IFERROR(VLOOKUP('Données patients'!K17,'Echelles CIA et ACB'!$A:$E,5,FALSE),0)</f>
        <v>0</v>
      </c>
      <c r="L27" s="1">
        <f>IFERROR(VLOOKUP('Données patients'!L17,'Echelles CIA et ACB'!$A:$E,5,FALSE),0)</f>
        <v>0</v>
      </c>
      <c r="M27" s="1">
        <f>IFERROR(VLOOKUP('Données patients'!M17,'Echelles CIA et ACB'!$A:$E,5,FALSE),0)</f>
        <v>0</v>
      </c>
      <c r="N27" s="1">
        <f>IFERROR(VLOOKUP('Données patients'!N17,'Echelles CIA et ACB'!$A:$E,5,FALSE),0)</f>
        <v>0</v>
      </c>
      <c r="O27" s="1">
        <f>IFERROR(VLOOKUP('Données patients'!O17,'Echelles CIA et ACB'!$A:$E,5,FALSE),0)</f>
        <v>0</v>
      </c>
      <c r="P27" s="1">
        <f>IFERROR(VLOOKUP('Données patients'!P17,'Echelles CIA et ACB'!$A:$E,5,FALSE),0)</f>
        <v>0</v>
      </c>
      <c r="Q27" s="1">
        <f>IFERROR(VLOOKUP('Données patients'!Q17,'Echelles CIA et ACB'!$A:$E,5,FALSE),0)</f>
        <v>0</v>
      </c>
      <c r="R27" s="1">
        <f>IFERROR(VLOOKUP('Données patients'!R17,'Echelles CIA et ACB'!$A:$E,5,FALSE),0)</f>
        <v>0</v>
      </c>
      <c r="S27" s="1">
        <f>IFERROR(VLOOKUP('Données patients'!S17,'Echelles CIA et ACB'!$A:$E,5,FALSE),0)</f>
        <v>0</v>
      </c>
      <c r="T27" s="1">
        <f>IFERROR(VLOOKUP('Données patients'!T17,'Echelles CIA et ACB'!$A:$E,5,FALSE),0)</f>
        <v>0</v>
      </c>
      <c r="U27" s="1">
        <f>IFERROR(VLOOKUP('Données patients'!U17,'Echelles CIA et ACB'!$A:$E,5,FALSE),0)</f>
        <v>0</v>
      </c>
      <c r="V27" s="1">
        <f>IFERROR(VLOOKUP('Données patients'!V17,'Echelles CIA et ACB'!$A:$E,5,FALSE),0)</f>
        <v>0</v>
      </c>
      <c r="W27" s="1">
        <f>IFERROR(VLOOKUP('Données patients'!W17,'Echelles CIA et ACB'!$A:$E,5,FALSE),0)</f>
        <v>0</v>
      </c>
      <c r="X27" s="1">
        <f>IFERROR(VLOOKUP('Données patients'!X17,'Echelles CIA et ACB'!$A:$E,5,FALSE),0)</f>
        <v>0</v>
      </c>
      <c r="Y27" s="1">
        <f>IFERROR(VLOOKUP('Données patients'!Y17,'Echelles CIA et ACB'!$A:$E,5,FALSE),0)</f>
        <v>0</v>
      </c>
      <c r="Z27" s="1">
        <f>IFERROR(VLOOKUP('Données patients'!Z17,'Echelles CIA et ACB'!$A:$E,5,FALSE),0)</f>
        <v>0</v>
      </c>
      <c r="AA27" s="1">
        <f>IFERROR(VLOOKUP('Données patients'!AA17,'Echelles CIA et ACB'!$A:$E,5,FALSE),0)</f>
        <v>0</v>
      </c>
      <c r="AB27" s="1">
        <f>IFERROR(VLOOKUP('Données patients'!AB17,'Echelles CIA et ACB'!$A:$E,5,FALSE),0)</f>
        <v>0</v>
      </c>
      <c r="AC27" s="1">
        <f>IFERROR(VLOOKUP('Données patients'!AC17,'Echelles CIA et ACB'!$A:$E,5,FALSE),0)</f>
        <v>0</v>
      </c>
      <c r="AD27" s="1">
        <f>IFERROR(VLOOKUP('Données patients'!AD17,'Echelles CIA et ACB'!$A:$E,5,FALSE),0)</f>
        <v>0</v>
      </c>
      <c r="AE27" s="1">
        <f>IFERROR(VLOOKUP('Données patients'!AE17,'Echelles CIA et ACB'!$A:$E,5,FALSE),0)</f>
        <v>0</v>
      </c>
    </row>
    <row r="28" spans="1:31" ht="15.75" x14ac:dyDescent="0.25">
      <c r="A28" s="7" t="s">
        <v>192</v>
      </c>
      <c r="B28" s="1">
        <f>IFERROR(VLOOKUP('Données patients'!B18,'Echelles CIA et ACB'!$A:$E,5,FALSE),0)</f>
        <v>0</v>
      </c>
      <c r="C28" s="1">
        <f>IFERROR(VLOOKUP('Données patients'!C18,'Echelles CIA et ACB'!$A:$E,5,FALSE),0)</f>
        <v>0</v>
      </c>
      <c r="D28" s="1">
        <f>IFERROR(VLOOKUP('Données patients'!D18,'Echelles CIA et ACB'!$A:$E,5,FALSE),0)</f>
        <v>0</v>
      </c>
      <c r="E28" s="1">
        <f>IFERROR(VLOOKUP('Données patients'!E18,'Echelles CIA et ACB'!$A:$E,5,FALSE),0)</f>
        <v>0</v>
      </c>
      <c r="F28" s="1">
        <f>IFERROR(VLOOKUP('Données patients'!F18,'Echelles CIA et ACB'!$A:$E,5,FALSE),0)</f>
        <v>0</v>
      </c>
      <c r="G28" s="1">
        <f>IFERROR(VLOOKUP('Données patients'!G18,'Echelles CIA et ACB'!$A:$E,5,FALSE),0)</f>
        <v>0</v>
      </c>
      <c r="H28" s="1">
        <f>IFERROR(VLOOKUP('Données patients'!H18,'Echelles CIA et ACB'!$A:$E,5,FALSE),0)</f>
        <v>0</v>
      </c>
      <c r="I28" s="1">
        <f>IFERROR(VLOOKUP('Données patients'!I18,'Echelles CIA et ACB'!$A:$E,5,FALSE),0)</f>
        <v>0</v>
      </c>
      <c r="J28" s="1">
        <f>IFERROR(VLOOKUP('Données patients'!J18,'Echelles CIA et ACB'!$A:$E,5,FALSE),0)</f>
        <v>0</v>
      </c>
      <c r="K28" s="1">
        <f>IFERROR(VLOOKUP('Données patients'!K18,'Echelles CIA et ACB'!$A:$E,5,FALSE),0)</f>
        <v>0</v>
      </c>
      <c r="L28" s="1">
        <f>IFERROR(VLOOKUP('Données patients'!L18,'Echelles CIA et ACB'!$A:$E,5,FALSE),0)</f>
        <v>0</v>
      </c>
      <c r="M28" s="1">
        <f>IFERROR(VLOOKUP('Données patients'!M18,'Echelles CIA et ACB'!$A:$E,5,FALSE),0)</f>
        <v>0</v>
      </c>
      <c r="N28" s="1">
        <f>IFERROR(VLOOKUP('Données patients'!N18,'Echelles CIA et ACB'!$A:$E,5,FALSE),0)</f>
        <v>0</v>
      </c>
      <c r="O28" s="1">
        <f>IFERROR(VLOOKUP('Données patients'!O18,'Echelles CIA et ACB'!$A:$E,5,FALSE),0)</f>
        <v>0</v>
      </c>
      <c r="P28" s="1">
        <f>IFERROR(VLOOKUP('Données patients'!P18,'Echelles CIA et ACB'!$A:$E,5,FALSE),0)</f>
        <v>0</v>
      </c>
      <c r="Q28" s="1">
        <f>IFERROR(VLOOKUP('Données patients'!Q18,'Echelles CIA et ACB'!$A:$E,5,FALSE),0)</f>
        <v>0</v>
      </c>
      <c r="R28" s="1">
        <f>IFERROR(VLOOKUP('Données patients'!R18,'Echelles CIA et ACB'!$A:$E,5,FALSE),0)</f>
        <v>0</v>
      </c>
      <c r="S28" s="1">
        <f>IFERROR(VLOOKUP('Données patients'!S18,'Echelles CIA et ACB'!$A:$E,5,FALSE),0)</f>
        <v>0</v>
      </c>
      <c r="T28" s="1">
        <f>IFERROR(VLOOKUP('Données patients'!T18,'Echelles CIA et ACB'!$A:$E,5,FALSE),0)</f>
        <v>0</v>
      </c>
      <c r="U28" s="1">
        <f>IFERROR(VLOOKUP('Données patients'!U18,'Echelles CIA et ACB'!$A:$E,5,FALSE),0)</f>
        <v>0</v>
      </c>
      <c r="V28" s="1">
        <f>IFERROR(VLOOKUP('Données patients'!V18,'Echelles CIA et ACB'!$A:$E,5,FALSE),0)</f>
        <v>0</v>
      </c>
      <c r="W28" s="1">
        <f>IFERROR(VLOOKUP('Données patients'!W18,'Echelles CIA et ACB'!$A:$E,5,FALSE),0)</f>
        <v>0</v>
      </c>
      <c r="X28" s="1">
        <f>IFERROR(VLOOKUP('Données patients'!X18,'Echelles CIA et ACB'!$A:$E,5,FALSE),0)</f>
        <v>0</v>
      </c>
      <c r="Y28" s="1">
        <f>IFERROR(VLOOKUP('Données patients'!Y18,'Echelles CIA et ACB'!$A:$E,5,FALSE),0)</f>
        <v>0</v>
      </c>
      <c r="Z28" s="1">
        <f>IFERROR(VLOOKUP('Données patients'!Z18,'Echelles CIA et ACB'!$A:$E,5,FALSE),0)</f>
        <v>0</v>
      </c>
      <c r="AA28" s="1">
        <f>IFERROR(VLOOKUP('Données patients'!AA18,'Echelles CIA et ACB'!$A:$E,5,FALSE),0)</f>
        <v>0</v>
      </c>
      <c r="AB28" s="1">
        <f>IFERROR(VLOOKUP('Données patients'!AB18,'Echelles CIA et ACB'!$A:$E,5,FALSE),0)</f>
        <v>0</v>
      </c>
      <c r="AC28" s="1">
        <f>IFERROR(VLOOKUP('Données patients'!AC18,'Echelles CIA et ACB'!$A:$E,5,FALSE),0)</f>
        <v>0</v>
      </c>
      <c r="AD28" s="1">
        <f>IFERROR(VLOOKUP('Données patients'!AD18,'Echelles CIA et ACB'!$A:$E,5,FALSE),0)</f>
        <v>0</v>
      </c>
      <c r="AE28" s="1">
        <f>IFERROR(VLOOKUP('Données patients'!AE18,'Echelles CIA et ACB'!$A:$E,5,FALSE),0)</f>
        <v>0</v>
      </c>
    </row>
    <row r="29" spans="1:31" ht="15.75" x14ac:dyDescent="0.25">
      <c r="A29" s="7" t="s">
        <v>193</v>
      </c>
      <c r="B29" s="1">
        <f>IFERROR(VLOOKUP('Données patients'!B19,'Echelles CIA et ACB'!$A:$E,5,FALSE),0)</f>
        <v>0</v>
      </c>
      <c r="C29" s="1">
        <f>IFERROR(VLOOKUP('Données patients'!C19,'Echelles CIA et ACB'!$A:$E,5,FALSE),0)</f>
        <v>0</v>
      </c>
      <c r="D29" s="1">
        <f>IFERROR(VLOOKUP('Données patients'!D19,'Echelles CIA et ACB'!$A:$E,5,FALSE),0)</f>
        <v>0</v>
      </c>
      <c r="E29" s="1">
        <f>IFERROR(VLOOKUP('Données patients'!E19,'Echelles CIA et ACB'!$A:$E,5,FALSE),0)</f>
        <v>0</v>
      </c>
      <c r="F29" s="1">
        <f>IFERROR(VLOOKUP('Données patients'!F19,'Echelles CIA et ACB'!$A:$E,5,FALSE),0)</f>
        <v>0</v>
      </c>
      <c r="G29" s="1">
        <f>IFERROR(VLOOKUP('Données patients'!G19,'Echelles CIA et ACB'!$A:$E,5,FALSE),0)</f>
        <v>0</v>
      </c>
      <c r="H29" s="1">
        <f>IFERROR(VLOOKUP('Données patients'!H19,'Echelles CIA et ACB'!$A:$E,5,FALSE),0)</f>
        <v>0</v>
      </c>
      <c r="I29" s="1">
        <f>IFERROR(VLOOKUP('Données patients'!I19,'Echelles CIA et ACB'!$A:$E,5,FALSE),0)</f>
        <v>0</v>
      </c>
      <c r="J29" s="1">
        <f>IFERROR(VLOOKUP('Données patients'!J19,'Echelles CIA et ACB'!$A:$E,5,FALSE),0)</f>
        <v>0</v>
      </c>
      <c r="K29" s="1">
        <f>IFERROR(VLOOKUP('Données patients'!K19,'Echelles CIA et ACB'!$A:$E,5,FALSE),0)</f>
        <v>0</v>
      </c>
      <c r="L29" s="1">
        <f>IFERROR(VLOOKUP('Données patients'!L19,'Echelles CIA et ACB'!$A:$E,5,FALSE),0)</f>
        <v>0</v>
      </c>
      <c r="M29" s="1">
        <f>IFERROR(VLOOKUP('Données patients'!M19,'Echelles CIA et ACB'!$A:$E,5,FALSE),0)</f>
        <v>0</v>
      </c>
      <c r="N29" s="1">
        <f>IFERROR(VLOOKUP('Données patients'!N19,'Echelles CIA et ACB'!$A:$E,5,FALSE),0)</f>
        <v>0</v>
      </c>
      <c r="O29" s="1">
        <f>IFERROR(VLOOKUP('Données patients'!O19,'Echelles CIA et ACB'!$A:$E,5,FALSE),0)</f>
        <v>0</v>
      </c>
      <c r="P29" s="1">
        <f>IFERROR(VLOOKUP('Données patients'!P19,'Echelles CIA et ACB'!$A:$E,5,FALSE),0)</f>
        <v>0</v>
      </c>
      <c r="Q29" s="1">
        <f>IFERROR(VLOOKUP('Données patients'!Q19,'Echelles CIA et ACB'!$A:$E,5,FALSE),0)</f>
        <v>0</v>
      </c>
      <c r="R29" s="1">
        <f>IFERROR(VLOOKUP('Données patients'!R19,'Echelles CIA et ACB'!$A:$E,5,FALSE),0)</f>
        <v>0</v>
      </c>
      <c r="S29" s="1">
        <f>IFERROR(VLOOKUP('Données patients'!S19,'Echelles CIA et ACB'!$A:$E,5,FALSE),0)</f>
        <v>0</v>
      </c>
      <c r="T29" s="1">
        <f>IFERROR(VLOOKUP('Données patients'!T19,'Echelles CIA et ACB'!$A:$E,5,FALSE),0)</f>
        <v>0</v>
      </c>
      <c r="U29" s="1">
        <f>IFERROR(VLOOKUP('Données patients'!U19,'Echelles CIA et ACB'!$A:$E,5,FALSE),0)</f>
        <v>0</v>
      </c>
      <c r="V29" s="1">
        <f>IFERROR(VLOOKUP('Données patients'!V19,'Echelles CIA et ACB'!$A:$E,5,FALSE),0)</f>
        <v>0</v>
      </c>
      <c r="W29" s="1">
        <f>IFERROR(VLOOKUP('Données patients'!W19,'Echelles CIA et ACB'!$A:$E,5,FALSE),0)</f>
        <v>0</v>
      </c>
      <c r="X29" s="1">
        <f>IFERROR(VLOOKUP('Données patients'!X19,'Echelles CIA et ACB'!$A:$E,5,FALSE),0)</f>
        <v>0</v>
      </c>
      <c r="Y29" s="1">
        <f>IFERROR(VLOOKUP('Données patients'!Y19,'Echelles CIA et ACB'!$A:$E,5,FALSE),0)</f>
        <v>0</v>
      </c>
      <c r="Z29" s="1">
        <f>IFERROR(VLOOKUP('Données patients'!Z19,'Echelles CIA et ACB'!$A:$E,5,FALSE),0)</f>
        <v>0</v>
      </c>
      <c r="AA29" s="1">
        <f>IFERROR(VLOOKUP('Données patients'!AA19,'Echelles CIA et ACB'!$A:$E,5,FALSE),0)</f>
        <v>0</v>
      </c>
      <c r="AB29" s="1">
        <f>IFERROR(VLOOKUP('Données patients'!AB19,'Echelles CIA et ACB'!$A:$E,5,FALSE),0)</f>
        <v>0</v>
      </c>
      <c r="AC29" s="1">
        <f>IFERROR(VLOOKUP('Données patients'!AC19,'Echelles CIA et ACB'!$A:$E,5,FALSE),0)</f>
        <v>0</v>
      </c>
      <c r="AD29" s="1">
        <f>IFERROR(VLOOKUP('Données patients'!AD19,'Echelles CIA et ACB'!$A:$E,5,FALSE),0)</f>
        <v>0</v>
      </c>
      <c r="AE29" s="1">
        <f>IFERROR(VLOOKUP('Données patients'!AE19,'Echelles CIA et ACB'!$A:$E,5,FALSE),0)</f>
        <v>0</v>
      </c>
    </row>
    <row r="30" spans="1:31" ht="15.75" x14ac:dyDescent="0.25">
      <c r="A30" s="7" t="s">
        <v>194</v>
      </c>
      <c r="B30" s="1">
        <f>IFERROR(VLOOKUP('Données patients'!B20,'Echelles CIA et ACB'!$A:$E,5,FALSE),0)</f>
        <v>0</v>
      </c>
      <c r="C30" s="1">
        <f>IFERROR(VLOOKUP('Données patients'!C20,'Echelles CIA et ACB'!$A:$E,5,FALSE),0)</f>
        <v>0</v>
      </c>
      <c r="D30" s="1">
        <f>IFERROR(VLOOKUP('Données patients'!D20,'Echelles CIA et ACB'!$A:$E,5,FALSE),0)</f>
        <v>0</v>
      </c>
      <c r="E30" s="1">
        <f>IFERROR(VLOOKUP('Données patients'!E20,'Echelles CIA et ACB'!$A:$E,5,FALSE),0)</f>
        <v>0</v>
      </c>
      <c r="F30" s="1">
        <f>IFERROR(VLOOKUP('Données patients'!F20,'Echelles CIA et ACB'!$A:$E,5,FALSE),0)</f>
        <v>0</v>
      </c>
      <c r="G30" s="1">
        <f>IFERROR(VLOOKUP('Données patients'!G20,'Echelles CIA et ACB'!$A:$E,5,FALSE),0)</f>
        <v>0</v>
      </c>
      <c r="H30" s="1">
        <f>IFERROR(VLOOKUP('Données patients'!H20,'Echelles CIA et ACB'!$A:$E,5,FALSE),0)</f>
        <v>0</v>
      </c>
      <c r="I30" s="1">
        <f>IFERROR(VLOOKUP('Données patients'!I20,'Echelles CIA et ACB'!$A:$E,5,FALSE),0)</f>
        <v>0</v>
      </c>
      <c r="J30" s="1">
        <f>IFERROR(VLOOKUP('Données patients'!J20,'Echelles CIA et ACB'!$A:$E,5,FALSE),0)</f>
        <v>0</v>
      </c>
      <c r="K30" s="1">
        <f>IFERROR(VLOOKUP('Données patients'!K20,'Echelles CIA et ACB'!$A:$E,5,FALSE),0)</f>
        <v>0</v>
      </c>
      <c r="L30" s="1">
        <f>IFERROR(VLOOKUP('Données patients'!L20,'Echelles CIA et ACB'!$A:$E,5,FALSE),0)</f>
        <v>0</v>
      </c>
      <c r="M30" s="1">
        <f>IFERROR(VLOOKUP('Données patients'!M20,'Echelles CIA et ACB'!$A:$E,5,FALSE),0)</f>
        <v>0</v>
      </c>
      <c r="N30" s="1">
        <f>IFERROR(VLOOKUP('Données patients'!N20,'Echelles CIA et ACB'!$A:$E,5,FALSE),0)</f>
        <v>0</v>
      </c>
      <c r="O30" s="1">
        <f>IFERROR(VLOOKUP('Données patients'!O20,'Echelles CIA et ACB'!$A:$E,5,FALSE),0)</f>
        <v>0</v>
      </c>
      <c r="P30" s="1">
        <f>IFERROR(VLOOKUP('Données patients'!P20,'Echelles CIA et ACB'!$A:$E,5,FALSE),0)</f>
        <v>0</v>
      </c>
      <c r="Q30" s="1">
        <f>IFERROR(VLOOKUP('Données patients'!Q20,'Echelles CIA et ACB'!$A:$E,5,FALSE),0)</f>
        <v>0</v>
      </c>
      <c r="R30" s="1">
        <f>IFERROR(VLOOKUP('Données patients'!R20,'Echelles CIA et ACB'!$A:$E,5,FALSE),0)</f>
        <v>0</v>
      </c>
      <c r="S30" s="1">
        <f>IFERROR(VLOOKUP('Données patients'!S20,'Echelles CIA et ACB'!$A:$E,5,FALSE),0)</f>
        <v>0</v>
      </c>
      <c r="T30" s="1">
        <f>IFERROR(VLOOKUP('Données patients'!T20,'Echelles CIA et ACB'!$A:$E,5,FALSE),0)</f>
        <v>0</v>
      </c>
      <c r="U30" s="1">
        <f>IFERROR(VLOOKUP('Données patients'!U20,'Echelles CIA et ACB'!$A:$E,5,FALSE),0)</f>
        <v>0</v>
      </c>
      <c r="V30" s="1">
        <f>IFERROR(VLOOKUP('Données patients'!V20,'Echelles CIA et ACB'!$A:$E,5,FALSE),0)</f>
        <v>0</v>
      </c>
      <c r="W30" s="1">
        <f>IFERROR(VLOOKUP('Données patients'!W20,'Echelles CIA et ACB'!$A:$E,5,FALSE),0)</f>
        <v>0</v>
      </c>
      <c r="X30" s="1">
        <f>IFERROR(VLOOKUP('Données patients'!X20,'Echelles CIA et ACB'!$A:$E,5,FALSE),0)</f>
        <v>0</v>
      </c>
      <c r="Y30" s="1">
        <f>IFERROR(VLOOKUP('Données patients'!Y20,'Echelles CIA et ACB'!$A:$E,5,FALSE),0)</f>
        <v>0</v>
      </c>
      <c r="Z30" s="1">
        <f>IFERROR(VLOOKUP('Données patients'!Z20,'Echelles CIA et ACB'!$A:$E,5,FALSE),0)</f>
        <v>0</v>
      </c>
      <c r="AA30" s="1">
        <f>IFERROR(VLOOKUP('Données patients'!AA20,'Echelles CIA et ACB'!$A:$E,5,FALSE),0)</f>
        <v>0</v>
      </c>
      <c r="AB30" s="1">
        <f>IFERROR(VLOOKUP('Données patients'!AB20,'Echelles CIA et ACB'!$A:$E,5,FALSE),0)</f>
        <v>0</v>
      </c>
      <c r="AC30" s="1">
        <f>IFERROR(VLOOKUP('Données patients'!AC20,'Echelles CIA et ACB'!$A:$E,5,FALSE),0)</f>
        <v>0</v>
      </c>
      <c r="AD30" s="1">
        <f>IFERROR(VLOOKUP('Données patients'!AD20,'Echelles CIA et ACB'!$A:$E,5,FALSE),0)</f>
        <v>0</v>
      </c>
      <c r="AE30" s="1">
        <f>IFERROR(VLOOKUP('Données patients'!AE20,'Echelles CIA et ACB'!$A:$E,5,FALSE),0)</f>
        <v>0</v>
      </c>
    </row>
    <row r="31" spans="1:31" ht="15.75" x14ac:dyDescent="0.25">
      <c r="A31" s="7" t="s">
        <v>195</v>
      </c>
      <c r="B31" s="1">
        <f>IFERROR(VLOOKUP('Données patients'!B21,'Echelles CIA et ACB'!$A:$E,5,FALSE),0)</f>
        <v>0</v>
      </c>
      <c r="C31" s="1">
        <f>IFERROR(VLOOKUP('Données patients'!C21,'Echelles CIA et ACB'!$A:$E,5,FALSE),0)</f>
        <v>0</v>
      </c>
      <c r="D31" s="1">
        <f>IFERROR(VLOOKUP('Données patients'!D21,'Echelles CIA et ACB'!$A:$E,5,FALSE),0)</f>
        <v>0</v>
      </c>
      <c r="E31" s="1">
        <f>IFERROR(VLOOKUP('Données patients'!E21,'Echelles CIA et ACB'!$A:$E,5,FALSE),0)</f>
        <v>0</v>
      </c>
      <c r="F31" s="1">
        <f>IFERROR(VLOOKUP('Données patients'!F21,'Echelles CIA et ACB'!$A:$E,5,FALSE),0)</f>
        <v>0</v>
      </c>
      <c r="G31" s="1">
        <f>IFERROR(VLOOKUP('Données patients'!G21,'Echelles CIA et ACB'!$A:$E,5,FALSE),0)</f>
        <v>0</v>
      </c>
      <c r="H31" s="1">
        <f>IFERROR(VLOOKUP('Données patients'!H21,'Echelles CIA et ACB'!$A:$E,5,FALSE),0)</f>
        <v>0</v>
      </c>
      <c r="I31" s="1">
        <f>IFERROR(VLOOKUP('Données patients'!I21,'Echelles CIA et ACB'!$A:$E,5,FALSE),0)</f>
        <v>0</v>
      </c>
      <c r="J31" s="1">
        <f>IFERROR(VLOOKUP('Données patients'!J21,'Echelles CIA et ACB'!$A:$E,5,FALSE),0)</f>
        <v>0</v>
      </c>
      <c r="K31" s="1">
        <f>IFERROR(VLOOKUP('Données patients'!K21,'Echelles CIA et ACB'!$A:$E,5,FALSE),0)</f>
        <v>0</v>
      </c>
      <c r="L31" s="1">
        <f>IFERROR(VLOOKUP('Données patients'!L21,'Echelles CIA et ACB'!$A:$E,5,FALSE),0)</f>
        <v>0</v>
      </c>
      <c r="M31" s="1">
        <f>IFERROR(VLOOKUP('Données patients'!M21,'Echelles CIA et ACB'!$A:$E,5,FALSE),0)</f>
        <v>0</v>
      </c>
      <c r="N31" s="1">
        <f>IFERROR(VLOOKUP('Données patients'!N21,'Echelles CIA et ACB'!$A:$E,5,FALSE),0)</f>
        <v>0</v>
      </c>
      <c r="O31" s="1">
        <f>IFERROR(VLOOKUP('Données patients'!O21,'Echelles CIA et ACB'!$A:$E,5,FALSE),0)</f>
        <v>0</v>
      </c>
      <c r="P31" s="1">
        <f>IFERROR(VLOOKUP('Données patients'!P21,'Echelles CIA et ACB'!$A:$E,5,FALSE),0)</f>
        <v>0</v>
      </c>
      <c r="Q31" s="1">
        <f>IFERROR(VLOOKUP('Données patients'!Q21,'Echelles CIA et ACB'!$A:$E,5,FALSE),0)</f>
        <v>0</v>
      </c>
      <c r="R31" s="1">
        <f>IFERROR(VLOOKUP('Données patients'!R21,'Echelles CIA et ACB'!$A:$E,5,FALSE),0)</f>
        <v>0</v>
      </c>
      <c r="S31" s="1">
        <f>IFERROR(VLOOKUP('Données patients'!S21,'Echelles CIA et ACB'!$A:$E,5,FALSE),0)</f>
        <v>0</v>
      </c>
      <c r="T31" s="1">
        <f>IFERROR(VLOOKUP('Données patients'!T21,'Echelles CIA et ACB'!$A:$E,5,FALSE),0)</f>
        <v>0</v>
      </c>
      <c r="U31" s="1">
        <f>IFERROR(VLOOKUP('Données patients'!U21,'Echelles CIA et ACB'!$A:$E,5,FALSE),0)</f>
        <v>0</v>
      </c>
      <c r="V31" s="1">
        <f>IFERROR(VLOOKUP('Données patients'!V21,'Echelles CIA et ACB'!$A:$E,5,FALSE),0)</f>
        <v>0</v>
      </c>
      <c r="W31" s="1">
        <f>IFERROR(VLOOKUP('Données patients'!W21,'Echelles CIA et ACB'!$A:$E,5,FALSE),0)</f>
        <v>0</v>
      </c>
      <c r="X31" s="1">
        <f>IFERROR(VLOOKUP('Données patients'!X21,'Echelles CIA et ACB'!$A:$E,5,FALSE),0)</f>
        <v>0</v>
      </c>
      <c r="Y31" s="1">
        <f>IFERROR(VLOOKUP('Données patients'!Y21,'Echelles CIA et ACB'!$A:$E,5,FALSE),0)</f>
        <v>0</v>
      </c>
      <c r="Z31" s="1">
        <f>IFERROR(VLOOKUP('Données patients'!Z21,'Echelles CIA et ACB'!$A:$E,5,FALSE),0)</f>
        <v>0</v>
      </c>
      <c r="AA31" s="1">
        <f>IFERROR(VLOOKUP('Données patients'!AA21,'Echelles CIA et ACB'!$A:$E,5,FALSE),0)</f>
        <v>0</v>
      </c>
      <c r="AB31" s="1">
        <f>IFERROR(VLOOKUP('Données patients'!AB21,'Echelles CIA et ACB'!$A:$E,5,FALSE),0)</f>
        <v>0</v>
      </c>
      <c r="AC31" s="1">
        <f>IFERROR(VLOOKUP('Données patients'!AC21,'Echelles CIA et ACB'!$A:$E,5,FALSE),0)</f>
        <v>0</v>
      </c>
      <c r="AD31" s="1">
        <f>IFERROR(VLOOKUP('Données patients'!AD21,'Echelles CIA et ACB'!$A:$E,5,FALSE),0)</f>
        <v>0</v>
      </c>
      <c r="AE31" s="1">
        <f>IFERROR(VLOOKUP('Données patients'!AE21,'Echelles CIA et ACB'!$A:$E,5,FALSE),0)</f>
        <v>0</v>
      </c>
    </row>
    <row r="32" spans="1:31" ht="15.75" x14ac:dyDescent="0.25">
      <c r="A32" s="7" t="s">
        <v>196</v>
      </c>
      <c r="B32" s="1">
        <f>IFERROR(VLOOKUP('Données patients'!B22,'Echelles CIA et ACB'!$A:$E,5,FALSE),0)</f>
        <v>0</v>
      </c>
      <c r="C32" s="1">
        <f>IFERROR(VLOOKUP('Données patients'!C22,'Echelles CIA et ACB'!$A:$E,5,FALSE),0)</f>
        <v>0</v>
      </c>
      <c r="D32" s="1">
        <f>IFERROR(VLOOKUP('Données patients'!D22,'Echelles CIA et ACB'!$A:$E,5,FALSE),0)</f>
        <v>0</v>
      </c>
      <c r="E32" s="1">
        <f>IFERROR(VLOOKUP('Données patients'!E22,'Echelles CIA et ACB'!$A:$E,5,FALSE),0)</f>
        <v>0</v>
      </c>
      <c r="F32" s="1">
        <f>IFERROR(VLOOKUP('Données patients'!F22,'Echelles CIA et ACB'!$A:$E,5,FALSE),0)</f>
        <v>0</v>
      </c>
      <c r="G32" s="1">
        <f>IFERROR(VLOOKUP('Données patients'!G22,'Echelles CIA et ACB'!$A:$E,5,FALSE),0)</f>
        <v>0</v>
      </c>
      <c r="H32" s="1">
        <f>IFERROR(VLOOKUP('Données patients'!H22,'Echelles CIA et ACB'!$A:$E,5,FALSE),0)</f>
        <v>0</v>
      </c>
      <c r="I32" s="1">
        <f>IFERROR(VLOOKUP('Données patients'!I22,'Echelles CIA et ACB'!$A:$E,5,FALSE),0)</f>
        <v>0</v>
      </c>
      <c r="J32" s="1">
        <f>IFERROR(VLOOKUP('Données patients'!J22,'Echelles CIA et ACB'!$A:$E,5,FALSE),0)</f>
        <v>0</v>
      </c>
      <c r="K32" s="1">
        <f>IFERROR(VLOOKUP('Données patients'!K22,'Echelles CIA et ACB'!$A:$E,5,FALSE),0)</f>
        <v>0</v>
      </c>
      <c r="L32" s="1">
        <f>IFERROR(VLOOKUP('Données patients'!L22,'Echelles CIA et ACB'!$A:$E,5,FALSE),0)</f>
        <v>0</v>
      </c>
      <c r="M32" s="1">
        <f>IFERROR(VLOOKUP('Données patients'!M22,'Echelles CIA et ACB'!$A:$E,5,FALSE),0)</f>
        <v>0</v>
      </c>
      <c r="N32" s="1">
        <f>IFERROR(VLOOKUP('Données patients'!N22,'Echelles CIA et ACB'!$A:$E,5,FALSE),0)</f>
        <v>0</v>
      </c>
      <c r="O32" s="1">
        <f>IFERROR(VLOOKUP('Données patients'!O22,'Echelles CIA et ACB'!$A:$E,5,FALSE),0)</f>
        <v>0</v>
      </c>
      <c r="P32" s="1">
        <f>IFERROR(VLOOKUP('Données patients'!P22,'Echelles CIA et ACB'!$A:$E,5,FALSE),0)</f>
        <v>0</v>
      </c>
      <c r="Q32" s="1">
        <f>IFERROR(VLOOKUP('Données patients'!Q22,'Echelles CIA et ACB'!$A:$E,5,FALSE),0)</f>
        <v>0</v>
      </c>
      <c r="R32" s="1">
        <f>IFERROR(VLOOKUP('Données patients'!R22,'Echelles CIA et ACB'!$A:$E,5,FALSE),0)</f>
        <v>0</v>
      </c>
      <c r="S32" s="1">
        <f>IFERROR(VLOOKUP('Données patients'!S22,'Echelles CIA et ACB'!$A:$E,5,FALSE),0)</f>
        <v>0</v>
      </c>
      <c r="T32" s="1">
        <f>IFERROR(VLOOKUP('Données patients'!T22,'Echelles CIA et ACB'!$A:$E,5,FALSE),0)</f>
        <v>0</v>
      </c>
      <c r="U32" s="1">
        <f>IFERROR(VLOOKUP('Données patients'!U22,'Echelles CIA et ACB'!$A:$E,5,FALSE),0)</f>
        <v>0</v>
      </c>
      <c r="V32" s="1">
        <f>IFERROR(VLOOKUP('Données patients'!V22,'Echelles CIA et ACB'!$A:$E,5,FALSE),0)</f>
        <v>0</v>
      </c>
      <c r="W32" s="1">
        <f>IFERROR(VLOOKUP('Données patients'!W22,'Echelles CIA et ACB'!$A:$E,5,FALSE),0)</f>
        <v>0</v>
      </c>
      <c r="X32" s="1">
        <f>IFERROR(VLOOKUP('Données patients'!X22,'Echelles CIA et ACB'!$A:$E,5,FALSE),0)</f>
        <v>0</v>
      </c>
      <c r="Y32" s="1">
        <f>IFERROR(VLOOKUP('Données patients'!Y22,'Echelles CIA et ACB'!$A:$E,5,FALSE),0)</f>
        <v>0</v>
      </c>
      <c r="Z32" s="1">
        <f>IFERROR(VLOOKUP('Données patients'!Z22,'Echelles CIA et ACB'!$A:$E,5,FALSE),0)</f>
        <v>0</v>
      </c>
      <c r="AA32" s="1">
        <f>IFERROR(VLOOKUP('Données patients'!AA22,'Echelles CIA et ACB'!$A:$E,5,FALSE),0)</f>
        <v>0</v>
      </c>
      <c r="AB32" s="1">
        <f>IFERROR(VLOOKUP('Données patients'!AB22,'Echelles CIA et ACB'!$A:$E,5,FALSE),0)</f>
        <v>0</v>
      </c>
      <c r="AC32" s="1">
        <f>IFERROR(VLOOKUP('Données patients'!AC22,'Echelles CIA et ACB'!$A:$E,5,FALSE),0)</f>
        <v>0</v>
      </c>
      <c r="AD32" s="1">
        <f>IFERROR(VLOOKUP('Données patients'!AD22,'Echelles CIA et ACB'!$A:$E,5,FALSE),0)</f>
        <v>0</v>
      </c>
      <c r="AE32" s="1">
        <f>IFERROR(VLOOKUP('Données patients'!AE22,'Echelles CIA et ACB'!$A:$E,5,FALSE),0)</f>
        <v>0</v>
      </c>
    </row>
    <row r="33" spans="1:31" ht="15.75" x14ac:dyDescent="0.25">
      <c r="A33" s="7" t="s">
        <v>197</v>
      </c>
      <c r="B33" s="1">
        <f>IFERROR(VLOOKUP('Données patients'!B23,'Echelles CIA et ACB'!$A:$E,5,FALSE),0)</f>
        <v>0</v>
      </c>
      <c r="C33" s="1">
        <f>IFERROR(VLOOKUP('Données patients'!C23,'Echelles CIA et ACB'!$A:$E,5,FALSE),0)</f>
        <v>0</v>
      </c>
      <c r="D33" s="1">
        <f>IFERROR(VLOOKUP('Données patients'!D23,'Echelles CIA et ACB'!$A:$E,5,FALSE),0)</f>
        <v>0</v>
      </c>
      <c r="E33" s="1">
        <f>IFERROR(VLOOKUP('Données patients'!E23,'Echelles CIA et ACB'!$A:$E,5,FALSE),0)</f>
        <v>0</v>
      </c>
      <c r="F33" s="1">
        <f>IFERROR(VLOOKUP('Données patients'!F23,'Echelles CIA et ACB'!$A:$E,5,FALSE),0)</f>
        <v>0</v>
      </c>
      <c r="G33" s="1">
        <f>IFERROR(VLOOKUP('Données patients'!G23,'Echelles CIA et ACB'!$A:$E,5,FALSE),0)</f>
        <v>0</v>
      </c>
      <c r="H33" s="1">
        <f>IFERROR(VLOOKUP('Données patients'!H23,'Echelles CIA et ACB'!$A:$E,5,FALSE),0)</f>
        <v>0</v>
      </c>
      <c r="I33" s="1">
        <f>IFERROR(VLOOKUP('Données patients'!I23,'Echelles CIA et ACB'!$A:$E,5,FALSE),0)</f>
        <v>0</v>
      </c>
      <c r="J33" s="1">
        <f>IFERROR(VLOOKUP('Données patients'!J23,'Echelles CIA et ACB'!$A:$E,5,FALSE),0)</f>
        <v>0</v>
      </c>
      <c r="K33" s="1">
        <f>IFERROR(VLOOKUP('Données patients'!K23,'Echelles CIA et ACB'!$A:$E,5,FALSE),0)</f>
        <v>0</v>
      </c>
      <c r="L33" s="1">
        <f>IFERROR(VLOOKUP('Données patients'!L23,'Echelles CIA et ACB'!$A:$E,5,FALSE),0)</f>
        <v>0</v>
      </c>
      <c r="M33" s="1">
        <f>IFERROR(VLOOKUP('Données patients'!M23,'Echelles CIA et ACB'!$A:$E,5,FALSE),0)</f>
        <v>0</v>
      </c>
      <c r="N33" s="1">
        <f>IFERROR(VLOOKUP('Données patients'!N23,'Echelles CIA et ACB'!$A:$E,5,FALSE),0)</f>
        <v>0</v>
      </c>
      <c r="O33" s="1">
        <f>IFERROR(VLOOKUP('Données patients'!O23,'Echelles CIA et ACB'!$A:$E,5,FALSE),0)</f>
        <v>0</v>
      </c>
      <c r="P33" s="1">
        <f>IFERROR(VLOOKUP('Données patients'!P23,'Echelles CIA et ACB'!$A:$E,5,FALSE),0)</f>
        <v>0</v>
      </c>
      <c r="Q33" s="1">
        <f>IFERROR(VLOOKUP('Données patients'!Q23,'Echelles CIA et ACB'!$A:$E,5,FALSE),0)</f>
        <v>0</v>
      </c>
      <c r="R33" s="1">
        <f>IFERROR(VLOOKUP('Données patients'!R23,'Echelles CIA et ACB'!$A:$E,5,FALSE),0)</f>
        <v>0</v>
      </c>
      <c r="S33" s="1">
        <f>IFERROR(VLOOKUP('Données patients'!S23,'Echelles CIA et ACB'!$A:$E,5,FALSE),0)</f>
        <v>0</v>
      </c>
      <c r="T33" s="1">
        <f>IFERROR(VLOOKUP('Données patients'!T23,'Echelles CIA et ACB'!$A:$E,5,FALSE),0)</f>
        <v>0</v>
      </c>
      <c r="U33" s="1">
        <f>IFERROR(VLOOKUP('Données patients'!U23,'Echelles CIA et ACB'!$A:$E,5,FALSE),0)</f>
        <v>0</v>
      </c>
      <c r="V33" s="1">
        <f>IFERROR(VLOOKUP('Données patients'!V23,'Echelles CIA et ACB'!$A:$E,5,FALSE),0)</f>
        <v>0</v>
      </c>
      <c r="W33" s="1">
        <f>IFERROR(VLOOKUP('Données patients'!W23,'Echelles CIA et ACB'!$A:$E,5,FALSE),0)</f>
        <v>0</v>
      </c>
      <c r="X33" s="1">
        <f>IFERROR(VLOOKUP('Données patients'!X23,'Echelles CIA et ACB'!$A:$E,5,FALSE),0)</f>
        <v>0</v>
      </c>
      <c r="Y33" s="1">
        <f>IFERROR(VLOOKUP('Données patients'!Y23,'Echelles CIA et ACB'!$A:$E,5,FALSE),0)</f>
        <v>0</v>
      </c>
      <c r="Z33" s="1">
        <f>IFERROR(VLOOKUP('Données patients'!Z23,'Echelles CIA et ACB'!$A:$E,5,FALSE),0)</f>
        <v>0</v>
      </c>
      <c r="AA33" s="1">
        <f>IFERROR(VLOOKUP('Données patients'!AA23,'Echelles CIA et ACB'!$A:$E,5,FALSE),0)</f>
        <v>0</v>
      </c>
      <c r="AB33" s="1">
        <f>IFERROR(VLOOKUP('Données patients'!AB23,'Echelles CIA et ACB'!$A:$E,5,FALSE),0)</f>
        <v>0</v>
      </c>
      <c r="AC33" s="1">
        <f>IFERROR(VLOOKUP('Données patients'!AC23,'Echelles CIA et ACB'!$A:$E,5,FALSE),0)</f>
        <v>0</v>
      </c>
      <c r="AD33" s="1">
        <f>IFERROR(VLOOKUP('Données patients'!AD23,'Echelles CIA et ACB'!$A:$E,5,FALSE),0)</f>
        <v>0</v>
      </c>
      <c r="AE33" s="1">
        <f>IFERROR(VLOOKUP('Données patients'!AE23,'Echelles CIA et ACB'!$A:$E,5,FALSE),0)</f>
        <v>0</v>
      </c>
    </row>
    <row r="34" spans="1:31" ht="15.75" x14ac:dyDescent="0.25">
      <c r="A34" s="7" t="s">
        <v>198</v>
      </c>
      <c r="B34" s="1">
        <f>IFERROR(VLOOKUP('Données patients'!B24,'Echelles CIA et ACB'!$A:$E,5,FALSE),0)</f>
        <v>0</v>
      </c>
      <c r="C34" s="1">
        <f>IFERROR(VLOOKUP('Données patients'!C24,'Echelles CIA et ACB'!$A:$E,5,FALSE),0)</f>
        <v>0</v>
      </c>
      <c r="D34" s="1">
        <f>IFERROR(VLOOKUP('Données patients'!D24,'Echelles CIA et ACB'!$A:$E,5,FALSE),0)</f>
        <v>0</v>
      </c>
      <c r="E34" s="1">
        <f>IFERROR(VLOOKUP('Données patients'!E24,'Echelles CIA et ACB'!$A:$E,5,FALSE),0)</f>
        <v>0</v>
      </c>
      <c r="F34" s="1">
        <f>IFERROR(VLOOKUP('Données patients'!F24,'Echelles CIA et ACB'!$A:$E,5,FALSE),0)</f>
        <v>0</v>
      </c>
      <c r="G34" s="1">
        <f>IFERROR(VLOOKUP('Données patients'!G24,'Echelles CIA et ACB'!$A:$E,5,FALSE),0)</f>
        <v>0</v>
      </c>
      <c r="H34" s="1">
        <f>IFERROR(VLOOKUP('Données patients'!H24,'Echelles CIA et ACB'!$A:$E,5,FALSE),0)</f>
        <v>0</v>
      </c>
      <c r="I34" s="1">
        <f>IFERROR(VLOOKUP('Données patients'!I24,'Echelles CIA et ACB'!$A:$E,5,FALSE),0)</f>
        <v>0</v>
      </c>
      <c r="J34" s="1">
        <f>IFERROR(VLOOKUP('Données patients'!J24,'Echelles CIA et ACB'!$A:$E,5,FALSE),0)</f>
        <v>0</v>
      </c>
      <c r="K34" s="1">
        <f>IFERROR(VLOOKUP('Données patients'!K24,'Echelles CIA et ACB'!$A:$E,5,FALSE),0)</f>
        <v>0</v>
      </c>
      <c r="L34" s="1">
        <f>IFERROR(VLOOKUP('Données patients'!L24,'Echelles CIA et ACB'!$A:$E,5,FALSE),0)</f>
        <v>0</v>
      </c>
      <c r="M34" s="1">
        <f>IFERROR(VLOOKUP('Données patients'!M24,'Echelles CIA et ACB'!$A:$E,5,FALSE),0)</f>
        <v>0</v>
      </c>
      <c r="N34" s="1">
        <f>IFERROR(VLOOKUP('Données patients'!N24,'Echelles CIA et ACB'!$A:$E,5,FALSE),0)</f>
        <v>0</v>
      </c>
      <c r="O34" s="1">
        <f>IFERROR(VLOOKUP('Données patients'!O24,'Echelles CIA et ACB'!$A:$E,5,FALSE),0)</f>
        <v>0</v>
      </c>
      <c r="P34" s="1">
        <f>IFERROR(VLOOKUP('Données patients'!P24,'Echelles CIA et ACB'!$A:$E,5,FALSE),0)</f>
        <v>0</v>
      </c>
      <c r="Q34" s="1">
        <f>IFERROR(VLOOKUP('Données patients'!Q24,'Echelles CIA et ACB'!$A:$E,5,FALSE),0)</f>
        <v>0</v>
      </c>
      <c r="R34" s="1">
        <f>IFERROR(VLOOKUP('Données patients'!R24,'Echelles CIA et ACB'!$A:$E,5,FALSE),0)</f>
        <v>0</v>
      </c>
      <c r="S34" s="1">
        <f>IFERROR(VLOOKUP('Données patients'!S24,'Echelles CIA et ACB'!$A:$E,5,FALSE),0)</f>
        <v>0</v>
      </c>
      <c r="T34" s="1">
        <f>IFERROR(VLOOKUP('Données patients'!T24,'Echelles CIA et ACB'!$A:$E,5,FALSE),0)</f>
        <v>0</v>
      </c>
      <c r="U34" s="1">
        <f>IFERROR(VLOOKUP('Données patients'!U24,'Echelles CIA et ACB'!$A:$E,5,FALSE),0)</f>
        <v>0</v>
      </c>
      <c r="V34" s="1">
        <f>IFERROR(VLOOKUP('Données patients'!V24,'Echelles CIA et ACB'!$A:$E,5,FALSE),0)</f>
        <v>0</v>
      </c>
      <c r="W34" s="1">
        <f>IFERROR(VLOOKUP('Données patients'!W24,'Echelles CIA et ACB'!$A:$E,5,FALSE),0)</f>
        <v>0</v>
      </c>
      <c r="X34" s="1">
        <f>IFERROR(VLOOKUP('Données patients'!X24,'Echelles CIA et ACB'!$A:$E,5,FALSE),0)</f>
        <v>0</v>
      </c>
      <c r="Y34" s="1">
        <f>IFERROR(VLOOKUP('Données patients'!Y24,'Echelles CIA et ACB'!$A:$E,5,FALSE),0)</f>
        <v>0</v>
      </c>
      <c r="Z34" s="1">
        <f>IFERROR(VLOOKUP('Données patients'!Z24,'Echelles CIA et ACB'!$A:$E,5,FALSE),0)</f>
        <v>0</v>
      </c>
      <c r="AA34" s="1">
        <f>IFERROR(VLOOKUP('Données patients'!AA24,'Echelles CIA et ACB'!$A:$E,5,FALSE),0)</f>
        <v>0</v>
      </c>
      <c r="AB34" s="1">
        <f>IFERROR(VLOOKUP('Données patients'!AB24,'Echelles CIA et ACB'!$A:$E,5,FALSE),0)</f>
        <v>0</v>
      </c>
      <c r="AC34" s="1">
        <f>IFERROR(VLOOKUP('Données patients'!AC24,'Echelles CIA et ACB'!$A:$E,5,FALSE),0)</f>
        <v>0</v>
      </c>
      <c r="AD34" s="1">
        <f>IFERROR(VLOOKUP('Données patients'!AD24,'Echelles CIA et ACB'!$A:$E,5,FALSE),0)</f>
        <v>0</v>
      </c>
      <c r="AE34" s="1">
        <f>IFERROR(VLOOKUP('Données patients'!AE24,'Echelles CIA et ACB'!$A:$E,5,FALSE),0)</f>
        <v>0</v>
      </c>
    </row>
    <row r="35" spans="1:31" ht="15.75" x14ac:dyDescent="0.25">
      <c r="A35" s="7" t="s">
        <v>199</v>
      </c>
      <c r="B35" s="1">
        <f>IFERROR(VLOOKUP('Données patients'!B25,'Echelles CIA et ACB'!$A:$E,5,FALSE),0)</f>
        <v>0</v>
      </c>
      <c r="C35" s="1">
        <f>IFERROR(VLOOKUP('Données patients'!C25,'Echelles CIA et ACB'!$A:$E,5,FALSE),0)</f>
        <v>0</v>
      </c>
      <c r="D35" s="1">
        <f>IFERROR(VLOOKUP('Données patients'!D25,'Echelles CIA et ACB'!$A:$E,5,FALSE),0)</f>
        <v>0</v>
      </c>
      <c r="E35" s="1">
        <f>IFERROR(VLOOKUP('Données patients'!E25,'Echelles CIA et ACB'!$A:$E,5,FALSE),0)</f>
        <v>0</v>
      </c>
      <c r="F35" s="1">
        <f>IFERROR(VLOOKUP('Données patients'!F25,'Echelles CIA et ACB'!$A:$E,5,FALSE),0)</f>
        <v>0</v>
      </c>
      <c r="G35" s="1">
        <f>IFERROR(VLOOKUP('Données patients'!G25,'Echelles CIA et ACB'!$A:$E,5,FALSE),0)</f>
        <v>0</v>
      </c>
      <c r="H35" s="1">
        <f>IFERROR(VLOOKUP('Données patients'!H25,'Echelles CIA et ACB'!$A:$E,5,FALSE),0)</f>
        <v>0</v>
      </c>
      <c r="I35" s="1">
        <f>IFERROR(VLOOKUP('Données patients'!I25,'Echelles CIA et ACB'!$A:$E,5,FALSE),0)</f>
        <v>0</v>
      </c>
      <c r="J35" s="1">
        <f>IFERROR(VLOOKUP('Données patients'!J25,'Echelles CIA et ACB'!$A:$E,5,FALSE),0)</f>
        <v>0</v>
      </c>
      <c r="K35" s="1">
        <f>IFERROR(VLOOKUP('Données patients'!K25,'Echelles CIA et ACB'!$A:$E,5,FALSE),0)</f>
        <v>0</v>
      </c>
      <c r="L35" s="1">
        <f>IFERROR(VLOOKUP('Données patients'!L25,'Echelles CIA et ACB'!$A:$E,5,FALSE),0)</f>
        <v>0</v>
      </c>
      <c r="M35" s="1">
        <f>IFERROR(VLOOKUP('Données patients'!M25,'Echelles CIA et ACB'!$A:$E,5,FALSE),0)</f>
        <v>0</v>
      </c>
      <c r="N35" s="1">
        <f>IFERROR(VLOOKUP('Données patients'!N25,'Echelles CIA et ACB'!$A:$E,5,FALSE),0)</f>
        <v>0</v>
      </c>
      <c r="O35" s="1">
        <f>IFERROR(VLOOKUP('Données patients'!O25,'Echelles CIA et ACB'!$A:$E,5,FALSE),0)</f>
        <v>0</v>
      </c>
      <c r="P35" s="1">
        <f>IFERROR(VLOOKUP('Données patients'!P25,'Echelles CIA et ACB'!$A:$E,5,FALSE),0)</f>
        <v>0</v>
      </c>
      <c r="Q35" s="1">
        <f>IFERROR(VLOOKUP('Données patients'!Q25,'Echelles CIA et ACB'!$A:$E,5,FALSE),0)</f>
        <v>0</v>
      </c>
      <c r="R35" s="1">
        <f>IFERROR(VLOOKUP('Données patients'!R25,'Echelles CIA et ACB'!$A:$E,5,FALSE),0)</f>
        <v>0</v>
      </c>
      <c r="S35" s="1">
        <f>IFERROR(VLOOKUP('Données patients'!S25,'Echelles CIA et ACB'!$A:$E,5,FALSE),0)</f>
        <v>0</v>
      </c>
      <c r="T35" s="1">
        <f>IFERROR(VLOOKUP('Données patients'!T25,'Echelles CIA et ACB'!$A:$E,5,FALSE),0)</f>
        <v>0</v>
      </c>
      <c r="U35" s="1">
        <f>IFERROR(VLOOKUP('Données patients'!U25,'Echelles CIA et ACB'!$A:$E,5,FALSE),0)</f>
        <v>0</v>
      </c>
      <c r="V35" s="1">
        <f>IFERROR(VLOOKUP('Données patients'!V25,'Echelles CIA et ACB'!$A:$E,5,FALSE),0)</f>
        <v>0</v>
      </c>
      <c r="W35" s="1">
        <f>IFERROR(VLOOKUP('Données patients'!W25,'Echelles CIA et ACB'!$A:$E,5,FALSE),0)</f>
        <v>0</v>
      </c>
      <c r="X35" s="1">
        <f>IFERROR(VLOOKUP('Données patients'!X25,'Echelles CIA et ACB'!$A:$E,5,FALSE),0)</f>
        <v>0</v>
      </c>
      <c r="Y35" s="1">
        <f>IFERROR(VLOOKUP('Données patients'!Y25,'Echelles CIA et ACB'!$A:$E,5,FALSE),0)</f>
        <v>0</v>
      </c>
      <c r="Z35" s="1">
        <f>IFERROR(VLOOKUP('Données patients'!Z25,'Echelles CIA et ACB'!$A:$E,5,FALSE),0)</f>
        <v>0</v>
      </c>
      <c r="AA35" s="1">
        <f>IFERROR(VLOOKUP('Données patients'!AA25,'Echelles CIA et ACB'!$A:$E,5,FALSE),0)</f>
        <v>0</v>
      </c>
      <c r="AB35" s="1">
        <f>IFERROR(VLOOKUP('Données patients'!AB25,'Echelles CIA et ACB'!$A:$E,5,FALSE),0)</f>
        <v>0</v>
      </c>
      <c r="AC35" s="1">
        <f>IFERROR(VLOOKUP('Données patients'!AC25,'Echelles CIA et ACB'!$A:$E,5,FALSE),0)</f>
        <v>0</v>
      </c>
      <c r="AD35" s="1">
        <f>IFERROR(VLOOKUP('Données patients'!AD25,'Echelles CIA et ACB'!$A:$E,5,FALSE),0)</f>
        <v>0</v>
      </c>
      <c r="AE35" s="1">
        <f>IFERROR(VLOOKUP('Données patients'!AE25,'Echelles CIA et ACB'!$A:$E,5,FALSE),0)</f>
        <v>0</v>
      </c>
    </row>
    <row r="36" spans="1:31" ht="15.75" x14ac:dyDescent="0.25">
      <c r="A36" s="7" t="s">
        <v>200</v>
      </c>
      <c r="B36" s="1">
        <f>IFERROR(VLOOKUP('Données patients'!B26,'Echelles CIA et ACB'!$A:$E,5,FALSE),0)</f>
        <v>0</v>
      </c>
      <c r="C36" s="1">
        <f>IFERROR(VLOOKUP('Données patients'!C26,'Echelles CIA et ACB'!$A:$E,5,FALSE),0)</f>
        <v>0</v>
      </c>
      <c r="D36" s="1">
        <f>IFERROR(VLOOKUP('Données patients'!D26,'Echelles CIA et ACB'!$A:$E,5,FALSE),0)</f>
        <v>0</v>
      </c>
      <c r="E36" s="1">
        <f>IFERROR(VLOOKUP('Données patients'!E26,'Echelles CIA et ACB'!$A:$E,5,FALSE),0)</f>
        <v>0</v>
      </c>
      <c r="F36" s="1">
        <f>IFERROR(VLOOKUP('Données patients'!F26,'Echelles CIA et ACB'!$A:$E,5,FALSE),0)</f>
        <v>0</v>
      </c>
      <c r="G36" s="1">
        <f>IFERROR(VLOOKUP('Données patients'!G26,'Echelles CIA et ACB'!$A:$E,5,FALSE),0)</f>
        <v>0</v>
      </c>
      <c r="H36" s="1">
        <f>IFERROR(VLOOKUP('Données patients'!H26,'Echelles CIA et ACB'!$A:$E,5,FALSE),0)</f>
        <v>0</v>
      </c>
      <c r="I36" s="1">
        <f>IFERROR(VLOOKUP('Données patients'!I26,'Echelles CIA et ACB'!$A:$E,5,FALSE),0)</f>
        <v>0</v>
      </c>
      <c r="J36" s="1">
        <f>IFERROR(VLOOKUP('Données patients'!J26,'Echelles CIA et ACB'!$A:$E,5,FALSE),0)</f>
        <v>0</v>
      </c>
      <c r="K36" s="1">
        <f>IFERROR(VLOOKUP('Données patients'!K26,'Echelles CIA et ACB'!$A:$E,5,FALSE),0)</f>
        <v>0</v>
      </c>
      <c r="L36" s="1">
        <f>IFERROR(VLOOKUP('Données patients'!L26,'Echelles CIA et ACB'!$A:$E,5,FALSE),0)</f>
        <v>0</v>
      </c>
      <c r="M36" s="1">
        <f>IFERROR(VLOOKUP('Données patients'!M26,'Echelles CIA et ACB'!$A:$E,5,FALSE),0)</f>
        <v>0</v>
      </c>
      <c r="N36" s="1">
        <f>IFERROR(VLOOKUP('Données patients'!N26,'Echelles CIA et ACB'!$A:$E,5,FALSE),0)</f>
        <v>0</v>
      </c>
      <c r="O36" s="1">
        <f>IFERROR(VLOOKUP('Données patients'!O26,'Echelles CIA et ACB'!$A:$E,5,FALSE),0)</f>
        <v>0</v>
      </c>
      <c r="P36" s="1">
        <f>IFERROR(VLOOKUP('Données patients'!P26,'Echelles CIA et ACB'!$A:$E,5,FALSE),0)</f>
        <v>0</v>
      </c>
      <c r="Q36" s="1">
        <f>IFERROR(VLOOKUP('Données patients'!Q26,'Echelles CIA et ACB'!$A:$E,5,FALSE),0)</f>
        <v>0</v>
      </c>
      <c r="R36" s="1">
        <f>IFERROR(VLOOKUP('Données patients'!R26,'Echelles CIA et ACB'!$A:$E,5,FALSE),0)</f>
        <v>0</v>
      </c>
      <c r="S36" s="1">
        <f>IFERROR(VLOOKUP('Données patients'!S26,'Echelles CIA et ACB'!$A:$E,5,FALSE),0)</f>
        <v>0</v>
      </c>
      <c r="T36" s="1">
        <f>IFERROR(VLOOKUP('Données patients'!T26,'Echelles CIA et ACB'!$A:$E,5,FALSE),0)</f>
        <v>0</v>
      </c>
      <c r="U36" s="1">
        <f>IFERROR(VLOOKUP('Données patients'!U26,'Echelles CIA et ACB'!$A:$E,5,FALSE),0)</f>
        <v>0</v>
      </c>
      <c r="V36" s="1">
        <f>IFERROR(VLOOKUP('Données patients'!V26,'Echelles CIA et ACB'!$A:$E,5,FALSE),0)</f>
        <v>0</v>
      </c>
      <c r="W36" s="1">
        <f>IFERROR(VLOOKUP('Données patients'!W26,'Echelles CIA et ACB'!$A:$E,5,FALSE),0)</f>
        <v>0</v>
      </c>
      <c r="X36" s="1">
        <f>IFERROR(VLOOKUP('Données patients'!X26,'Echelles CIA et ACB'!$A:$E,5,FALSE),0)</f>
        <v>0</v>
      </c>
      <c r="Y36" s="1">
        <f>IFERROR(VLOOKUP('Données patients'!Y26,'Echelles CIA et ACB'!$A:$E,5,FALSE),0)</f>
        <v>0</v>
      </c>
      <c r="Z36" s="1">
        <f>IFERROR(VLOOKUP('Données patients'!Z26,'Echelles CIA et ACB'!$A:$E,5,FALSE),0)</f>
        <v>0</v>
      </c>
      <c r="AA36" s="1">
        <f>IFERROR(VLOOKUP('Données patients'!AA26,'Echelles CIA et ACB'!$A:$E,5,FALSE),0)</f>
        <v>0</v>
      </c>
      <c r="AB36" s="1">
        <f>IFERROR(VLOOKUP('Données patients'!AB26,'Echelles CIA et ACB'!$A:$E,5,FALSE),0)</f>
        <v>0</v>
      </c>
      <c r="AC36" s="1">
        <f>IFERROR(VLOOKUP('Données patients'!AC26,'Echelles CIA et ACB'!$A:$E,5,FALSE),0)</f>
        <v>0</v>
      </c>
      <c r="AD36" s="1">
        <f>IFERROR(VLOOKUP('Données patients'!AD26,'Echelles CIA et ACB'!$A:$E,5,FALSE),0)</f>
        <v>0</v>
      </c>
      <c r="AE36" s="1">
        <f>IFERROR(VLOOKUP('Données patients'!AE26,'Echelles CIA et ACB'!$A:$E,5,FALSE),0)</f>
        <v>0</v>
      </c>
    </row>
    <row r="37" spans="1:31" ht="15.75" x14ac:dyDescent="0.25">
      <c r="A37" s="7" t="s">
        <v>201</v>
      </c>
      <c r="B37" s="1">
        <f>IFERROR(VLOOKUP('Données patients'!B27,'Echelles CIA et ACB'!$A:$E,5,FALSE),0)</f>
        <v>0</v>
      </c>
      <c r="C37" s="1">
        <f>IFERROR(VLOOKUP('Données patients'!C27,'Echelles CIA et ACB'!$A:$E,5,FALSE),0)</f>
        <v>0</v>
      </c>
      <c r="D37" s="1">
        <f>IFERROR(VLOOKUP('Données patients'!D27,'Echelles CIA et ACB'!$A:$E,5,FALSE),0)</f>
        <v>0</v>
      </c>
      <c r="E37" s="1">
        <f>IFERROR(VLOOKUP('Données patients'!E27,'Echelles CIA et ACB'!$A:$E,5,FALSE),0)</f>
        <v>0</v>
      </c>
      <c r="F37" s="1">
        <f>IFERROR(VLOOKUP('Données patients'!F27,'Echelles CIA et ACB'!$A:$E,5,FALSE),0)</f>
        <v>0</v>
      </c>
      <c r="G37" s="1">
        <f>IFERROR(VLOOKUP('Données patients'!G27,'Echelles CIA et ACB'!$A:$E,5,FALSE),0)</f>
        <v>0</v>
      </c>
      <c r="H37" s="1">
        <f>IFERROR(VLOOKUP('Données patients'!H27,'Echelles CIA et ACB'!$A:$E,5,FALSE),0)</f>
        <v>0</v>
      </c>
      <c r="I37" s="1">
        <f>IFERROR(VLOOKUP('Données patients'!I27,'Echelles CIA et ACB'!$A:$E,5,FALSE),0)</f>
        <v>0</v>
      </c>
      <c r="J37" s="1">
        <f>IFERROR(VLOOKUP('Données patients'!J27,'Echelles CIA et ACB'!$A:$E,5,FALSE),0)</f>
        <v>0</v>
      </c>
      <c r="K37" s="1">
        <f>IFERROR(VLOOKUP('Données patients'!K27,'Echelles CIA et ACB'!$A:$E,5,FALSE),0)</f>
        <v>0</v>
      </c>
      <c r="L37" s="1">
        <f>IFERROR(VLOOKUP('Données patients'!L27,'Echelles CIA et ACB'!$A:$E,5,FALSE),0)</f>
        <v>0</v>
      </c>
      <c r="M37" s="1">
        <f>IFERROR(VLOOKUP('Données patients'!M27,'Echelles CIA et ACB'!$A:$E,5,FALSE),0)</f>
        <v>0</v>
      </c>
      <c r="N37" s="1">
        <f>IFERROR(VLOOKUP('Données patients'!N27,'Echelles CIA et ACB'!$A:$E,5,FALSE),0)</f>
        <v>0</v>
      </c>
      <c r="O37" s="1">
        <f>IFERROR(VLOOKUP('Données patients'!O27,'Echelles CIA et ACB'!$A:$E,5,FALSE),0)</f>
        <v>0</v>
      </c>
      <c r="P37" s="1">
        <f>IFERROR(VLOOKUP('Données patients'!P27,'Echelles CIA et ACB'!$A:$E,5,FALSE),0)</f>
        <v>0</v>
      </c>
      <c r="Q37" s="1">
        <f>IFERROR(VLOOKUP('Données patients'!Q27,'Echelles CIA et ACB'!$A:$E,5,FALSE),0)</f>
        <v>0</v>
      </c>
      <c r="R37" s="1">
        <f>IFERROR(VLOOKUP('Données patients'!R27,'Echelles CIA et ACB'!$A:$E,5,FALSE),0)</f>
        <v>0</v>
      </c>
      <c r="S37" s="1">
        <f>IFERROR(VLOOKUP('Données patients'!S27,'Echelles CIA et ACB'!$A:$E,5,FALSE),0)</f>
        <v>0</v>
      </c>
      <c r="T37" s="1">
        <f>IFERROR(VLOOKUP('Données patients'!T27,'Echelles CIA et ACB'!$A:$E,5,FALSE),0)</f>
        <v>0</v>
      </c>
      <c r="U37" s="1">
        <f>IFERROR(VLOOKUP('Données patients'!U27,'Echelles CIA et ACB'!$A:$E,5,FALSE),0)</f>
        <v>0</v>
      </c>
      <c r="V37" s="1">
        <f>IFERROR(VLOOKUP('Données patients'!V27,'Echelles CIA et ACB'!$A:$E,5,FALSE),0)</f>
        <v>0</v>
      </c>
      <c r="W37" s="1">
        <f>IFERROR(VLOOKUP('Données patients'!W27,'Echelles CIA et ACB'!$A:$E,5,FALSE),0)</f>
        <v>0</v>
      </c>
      <c r="X37" s="1">
        <f>IFERROR(VLOOKUP('Données patients'!X27,'Echelles CIA et ACB'!$A:$E,5,FALSE),0)</f>
        <v>0</v>
      </c>
      <c r="Y37" s="1">
        <f>IFERROR(VLOOKUP('Données patients'!Y27,'Echelles CIA et ACB'!$A:$E,5,FALSE),0)</f>
        <v>0</v>
      </c>
      <c r="Z37" s="1">
        <f>IFERROR(VLOOKUP('Données patients'!Z27,'Echelles CIA et ACB'!$A:$E,5,FALSE),0)</f>
        <v>0</v>
      </c>
      <c r="AA37" s="1">
        <f>IFERROR(VLOOKUP('Données patients'!AA27,'Echelles CIA et ACB'!$A:$E,5,FALSE),0)</f>
        <v>0</v>
      </c>
      <c r="AB37" s="1">
        <f>IFERROR(VLOOKUP('Données patients'!AB27,'Echelles CIA et ACB'!$A:$E,5,FALSE),0)</f>
        <v>0</v>
      </c>
      <c r="AC37" s="1">
        <f>IFERROR(VLOOKUP('Données patients'!AC27,'Echelles CIA et ACB'!$A:$E,5,FALSE),0)</f>
        <v>0</v>
      </c>
      <c r="AD37" s="1">
        <f>IFERROR(VLOOKUP('Données patients'!AD27,'Echelles CIA et ACB'!$A:$E,5,FALSE),0)</f>
        <v>0</v>
      </c>
      <c r="AE37" s="1">
        <f>IFERROR(VLOOKUP('Données patients'!AE27,'Echelles CIA et ACB'!$A:$E,5,FALSE),0)</f>
        <v>0</v>
      </c>
    </row>
    <row r="38" spans="1:31" ht="15.75" x14ac:dyDescent="0.25">
      <c r="A38" s="7" t="s">
        <v>202</v>
      </c>
      <c r="B38" s="1">
        <f>IFERROR(VLOOKUP('Données patients'!B28,'Echelles CIA et ACB'!$A:$E,5,FALSE),0)</f>
        <v>0</v>
      </c>
      <c r="C38" s="1">
        <f>IFERROR(VLOOKUP('Données patients'!C28,'Echelles CIA et ACB'!$A:$E,5,FALSE),0)</f>
        <v>0</v>
      </c>
      <c r="D38" s="1">
        <f>IFERROR(VLOOKUP('Données patients'!D28,'Echelles CIA et ACB'!$A:$E,5,FALSE),0)</f>
        <v>0</v>
      </c>
      <c r="E38" s="1">
        <f>IFERROR(VLOOKUP('Données patients'!E28,'Echelles CIA et ACB'!$A:$E,5,FALSE),0)</f>
        <v>0</v>
      </c>
      <c r="F38" s="1">
        <f>IFERROR(VLOOKUP('Données patients'!F28,'Echelles CIA et ACB'!$A:$E,5,FALSE),0)</f>
        <v>0</v>
      </c>
      <c r="G38" s="1">
        <f>IFERROR(VLOOKUP('Données patients'!G28,'Echelles CIA et ACB'!$A:$E,5,FALSE),0)</f>
        <v>0</v>
      </c>
      <c r="H38" s="1">
        <f>IFERROR(VLOOKUP('Données patients'!H28,'Echelles CIA et ACB'!$A:$E,5,FALSE),0)</f>
        <v>0</v>
      </c>
      <c r="I38" s="1">
        <f>IFERROR(VLOOKUP('Données patients'!I28,'Echelles CIA et ACB'!$A:$E,5,FALSE),0)</f>
        <v>0</v>
      </c>
      <c r="J38" s="1">
        <f>IFERROR(VLOOKUP('Données patients'!J28,'Echelles CIA et ACB'!$A:$E,5,FALSE),0)</f>
        <v>0</v>
      </c>
      <c r="K38" s="1">
        <f>IFERROR(VLOOKUP('Données patients'!K28,'Echelles CIA et ACB'!$A:$E,5,FALSE),0)</f>
        <v>0</v>
      </c>
      <c r="L38" s="1">
        <f>IFERROR(VLOOKUP('Données patients'!L28,'Echelles CIA et ACB'!$A:$E,5,FALSE),0)</f>
        <v>0</v>
      </c>
      <c r="M38" s="1">
        <f>IFERROR(VLOOKUP('Données patients'!M28,'Echelles CIA et ACB'!$A:$E,5,FALSE),0)</f>
        <v>0</v>
      </c>
      <c r="N38" s="1">
        <f>IFERROR(VLOOKUP('Données patients'!N28,'Echelles CIA et ACB'!$A:$E,5,FALSE),0)</f>
        <v>0</v>
      </c>
      <c r="O38" s="1">
        <f>IFERROR(VLOOKUP('Données patients'!O28,'Echelles CIA et ACB'!$A:$E,5,FALSE),0)</f>
        <v>0</v>
      </c>
      <c r="P38" s="1">
        <f>IFERROR(VLOOKUP('Données patients'!P28,'Echelles CIA et ACB'!$A:$E,5,FALSE),0)</f>
        <v>0</v>
      </c>
      <c r="Q38" s="1">
        <f>IFERROR(VLOOKUP('Données patients'!Q28,'Echelles CIA et ACB'!$A:$E,5,FALSE),0)</f>
        <v>0</v>
      </c>
      <c r="R38" s="1">
        <f>IFERROR(VLOOKUP('Données patients'!R28,'Echelles CIA et ACB'!$A:$E,5,FALSE),0)</f>
        <v>0</v>
      </c>
      <c r="S38" s="1">
        <f>IFERROR(VLOOKUP('Données patients'!S28,'Echelles CIA et ACB'!$A:$E,5,FALSE),0)</f>
        <v>0</v>
      </c>
      <c r="T38" s="1">
        <f>IFERROR(VLOOKUP('Données patients'!T28,'Echelles CIA et ACB'!$A:$E,5,FALSE),0)</f>
        <v>0</v>
      </c>
      <c r="U38" s="1">
        <f>IFERROR(VLOOKUP('Données patients'!U28,'Echelles CIA et ACB'!$A:$E,5,FALSE),0)</f>
        <v>0</v>
      </c>
      <c r="V38" s="1">
        <f>IFERROR(VLOOKUP('Données patients'!V28,'Echelles CIA et ACB'!$A:$E,5,FALSE),0)</f>
        <v>0</v>
      </c>
      <c r="W38" s="1">
        <f>IFERROR(VLOOKUP('Données patients'!W28,'Echelles CIA et ACB'!$A:$E,5,FALSE),0)</f>
        <v>0</v>
      </c>
      <c r="X38" s="1">
        <f>IFERROR(VLOOKUP('Données patients'!X28,'Echelles CIA et ACB'!$A:$E,5,FALSE),0)</f>
        <v>0</v>
      </c>
      <c r="Y38" s="1">
        <f>IFERROR(VLOOKUP('Données patients'!Y28,'Echelles CIA et ACB'!$A:$E,5,FALSE),0)</f>
        <v>0</v>
      </c>
      <c r="Z38" s="1">
        <f>IFERROR(VLOOKUP('Données patients'!Z28,'Echelles CIA et ACB'!$A:$E,5,FALSE),0)</f>
        <v>0</v>
      </c>
      <c r="AA38" s="1">
        <f>IFERROR(VLOOKUP('Données patients'!AA28,'Echelles CIA et ACB'!$A:$E,5,FALSE),0)</f>
        <v>0</v>
      </c>
      <c r="AB38" s="1">
        <f>IFERROR(VLOOKUP('Données patients'!AB28,'Echelles CIA et ACB'!$A:$E,5,FALSE),0)</f>
        <v>0</v>
      </c>
      <c r="AC38" s="1">
        <f>IFERROR(VLOOKUP('Données patients'!AC28,'Echelles CIA et ACB'!$A:$E,5,FALSE),0)</f>
        <v>0</v>
      </c>
      <c r="AD38" s="1">
        <f>IFERROR(VLOOKUP('Données patients'!AD28,'Echelles CIA et ACB'!$A:$E,5,FALSE),0)</f>
        <v>0</v>
      </c>
      <c r="AE38" s="1">
        <f>IFERROR(VLOOKUP('Données patients'!AE28,'Echelles CIA et ACB'!$A:$E,5,FALSE),0)</f>
        <v>0</v>
      </c>
    </row>
    <row r="39" spans="1:31" ht="15.75" x14ac:dyDescent="0.25">
      <c r="A39" s="7" t="s">
        <v>203</v>
      </c>
      <c r="B39" s="1">
        <f>IFERROR(VLOOKUP('Données patients'!B29,'Echelles CIA et ACB'!$A:$E,5,FALSE),0)</f>
        <v>0</v>
      </c>
      <c r="C39" s="1">
        <f>IFERROR(VLOOKUP('Données patients'!C29,'Echelles CIA et ACB'!$A:$E,5,FALSE),0)</f>
        <v>0</v>
      </c>
      <c r="D39" s="1">
        <f>IFERROR(VLOOKUP('Données patients'!D29,'Echelles CIA et ACB'!$A:$E,5,FALSE),0)</f>
        <v>0</v>
      </c>
      <c r="E39" s="1">
        <f>IFERROR(VLOOKUP('Données patients'!E29,'Echelles CIA et ACB'!$A:$E,5,FALSE),0)</f>
        <v>0</v>
      </c>
      <c r="F39" s="1">
        <f>IFERROR(VLOOKUP('Données patients'!F29,'Echelles CIA et ACB'!$A:$E,5,FALSE),0)</f>
        <v>0</v>
      </c>
      <c r="G39" s="1">
        <f>IFERROR(VLOOKUP('Données patients'!G29,'Echelles CIA et ACB'!$A:$E,5,FALSE),0)</f>
        <v>0</v>
      </c>
      <c r="H39" s="1">
        <f>IFERROR(VLOOKUP('Données patients'!H29,'Echelles CIA et ACB'!$A:$E,5,FALSE),0)</f>
        <v>0</v>
      </c>
      <c r="I39" s="1">
        <f>IFERROR(VLOOKUP('Données patients'!I29,'Echelles CIA et ACB'!$A:$E,5,FALSE),0)</f>
        <v>0</v>
      </c>
      <c r="J39" s="1">
        <f>IFERROR(VLOOKUP('Données patients'!J29,'Echelles CIA et ACB'!$A:$E,5,FALSE),0)</f>
        <v>0</v>
      </c>
      <c r="K39" s="1">
        <f>IFERROR(VLOOKUP('Données patients'!K29,'Echelles CIA et ACB'!$A:$E,5,FALSE),0)</f>
        <v>0</v>
      </c>
      <c r="L39" s="1">
        <f>IFERROR(VLOOKUP('Données patients'!L29,'Echelles CIA et ACB'!$A:$E,5,FALSE),0)</f>
        <v>0</v>
      </c>
      <c r="M39" s="1">
        <f>IFERROR(VLOOKUP('Données patients'!M29,'Echelles CIA et ACB'!$A:$E,5,FALSE),0)</f>
        <v>0</v>
      </c>
      <c r="N39" s="1">
        <f>IFERROR(VLOOKUP('Données patients'!N29,'Echelles CIA et ACB'!$A:$E,5,FALSE),0)</f>
        <v>0</v>
      </c>
      <c r="O39" s="1">
        <f>IFERROR(VLOOKUP('Données patients'!O29,'Echelles CIA et ACB'!$A:$E,5,FALSE),0)</f>
        <v>0</v>
      </c>
      <c r="P39" s="1">
        <f>IFERROR(VLOOKUP('Données patients'!P29,'Echelles CIA et ACB'!$A:$E,5,FALSE),0)</f>
        <v>0</v>
      </c>
      <c r="Q39" s="1">
        <f>IFERROR(VLOOKUP('Données patients'!Q29,'Echelles CIA et ACB'!$A:$E,5,FALSE),0)</f>
        <v>0</v>
      </c>
      <c r="R39" s="1">
        <f>IFERROR(VLOOKUP('Données patients'!R29,'Echelles CIA et ACB'!$A:$E,5,FALSE),0)</f>
        <v>0</v>
      </c>
      <c r="S39" s="1">
        <f>IFERROR(VLOOKUP('Données patients'!S29,'Echelles CIA et ACB'!$A:$E,5,FALSE),0)</f>
        <v>0</v>
      </c>
      <c r="T39" s="1">
        <f>IFERROR(VLOOKUP('Données patients'!T29,'Echelles CIA et ACB'!$A:$E,5,FALSE),0)</f>
        <v>0</v>
      </c>
      <c r="U39" s="1">
        <f>IFERROR(VLOOKUP('Données patients'!U29,'Echelles CIA et ACB'!$A:$E,5,FALSE),0)</f>
        <v>0</v>
      </c>
      <c r="V39" s="1">
        <f>IFERROR(VLOOKUP('Données patients'!V29,'Echelles CIA et ACB'!$A:$E,5,FALSE),0)</f>
        <v>0</v>
      </c>
      <c r="W39" s="1">
        <f>IFERROR(VLOOKUP('Données patients'!W29,'Echelles CIA et ACB'!$A:$E,5,FALSE),0)</f>
        <v>0</v>
      </c>
      <c r="X39" s="1">
        <f>IFERROR(VLOOKUP('Données patients'!X29,'Echelles CIA et ACB'!$A:$E,5,FALSE),0)</f>
        <v>0</v>
      </c>
      <c r="Y39" s="1">
        <f>IFERROR(VLOOKUP('Données patients'!Y29,'Echelles CIA et ACB'!$A:$E,5,FALSE),0)</f>
        <v>0</v>
      </c>
      <c r="Z39" s="1">
        <f>IFERROR(VLOOKUP('Données patients'!Z29,'Echelles CIA et ACB'!$A:$E,5,FALSE),0)</f>
        <v>0</v>
      </c>
      <c r="AA39" s="1">
        <f>IFERROR(VLOOKUP('Données patients'!AA29,'Echelles CIA et ACB'!$A:$E,5,FALSE),0)</f>
        <v>0</v>
      </c>
      <c r="AB39" s="1">
        <f>IFERROR(VLOOKUP('Données patients'!AB29,'Echelles CIA et ACB'!$A:$E,5,FALSE),0)</f>
        <v>0</v>
      </c>
      <c r="AC39" s="1">
        <f>IFERROR(VLOOKUP('Données patients'!AC29,'Echelles CIA et ACB'!$A:$E,5,FALSE),0)</f>
        <v>0</v>
      </c>
      <c r="AD39" s="1">
        <f>IFERROR(VLOOKUP('Données patients'!AD29,'Echelles CIA et ACB'!$A:$E,5,FALSE),0)</f>
        <v>0</v>
      </c>
      <c r="AE39" s="1">
        <f>IFERROR(VLOOKUP('Données patients'!AE29,'Echelles CIA et ACB'!$A:$E,5,FALSE),0)</f>
        <v>0</v>
      </c>
    </row>
    <row r="40" spans="1:31" ht="15.75" x14ac:dyDescent="0.25">
      <c r="A40" s="7" t="s">
        <v>204</v>
      </c>
      <c r="B40" s="1">
        <f>IFERROR(VLOOKUP('Données patients'!B30,'Echelles CIA et ACB'!$A:$E,5,FALSE),0)</f>
        <v>0</v>
      </c>
      <c r="C40" s="1">
        <f>IFERROR(VLOOKUP('Données patients'!C30,'Echelles CIA et ACB'!$A:$E,5,FALSE),0)</f>
        <v>0</v>
      </c>
      <c r="D40" s="1">
        <f>IFERROR(VLOOKUP('Données patients'!D30,'Echelles CIA et ACB'!$A:$E,5,FALSE),0)</f>
        <v>0</v>
      </c>
      <c r="E40" s="1">
        <f>IFERROR(VLOOKUP('Données patients'!E30,'Echelles CIA et ACB'!$A:$E,5,FALSE),0)</f>
        <v>0</v>
      </c>
      <c r="F40" s="1">
        <f>IFERROR(VLOOKUP('Données patients'!F30,'Echelles CIA et ACB'!$A:$E,5,FALSE),0)</f>
        <v>0</v>
      </c>
      <c r="G40" s="1">
        <f>IFERROR(VLOOKUP('Données patients'!G30,'Echelles CIA et ACB'!$A:$E,5,FALSE),0)</f>
        <v>0</v>
      </c>
      <c r="H40" s="1">
        <f>IFERROR(VLOOKUP('Données patients'!H30,'Echelles CIA et ACB'!$A:$E,5,FALSE),0)</f>
        <v>0</v>
      </c>
      <c r="I40" s="1">
        <f>IFERROR(VLOOKUP('Données patients'!I30,'Echelles CIA et ACB'!$A:$E,5,FALSE),0)</f>
        <v>0</v>
      </c>
      <c r="J40" s="1">
        <f>IFERROR(VLOOKUP('Données patients'!J30,'Echelles CIA et ACB'!$A:$E,5,FALSE),0)</f>
        <v>0</v>
      </c>
      <c r="K40" s="1">
        <f>IFERROR(VLOOKUP('Données patients'!K30,'Echelles CIA et ACB'!$A:$E,5,FALSE),0)</f>
        <v>0</v>
      </c>
      <c r="L40" s="1">
        <f>IFERROR(VLOOKUP('Données patients'!L30,'Echelles CIA et ACB'!$A:$E,5,FALSE),0)</f>
        <v>0</v>
      </c>
      <c r="M40" s="1">
        <f>IFERROR(VLOOKUP('Données patients'!M30,'Echelles CIA et ACB'!$A:$E,5,FALSE),0)</f>
        <v>0</v>
      </c>
      <c r="N40" s="1">
        <f>IFERROR(VLOOKUP('Données patients'!N30,'Echelles CIA et ACB'!$A:$E,5,FALSE),0)</f>
        <v>0</v>
      </c>
      <c r="O40" s="1">
        <f>IFERROR(VLOOKUP('Données patients'!O30,'Echelles CIA et ACB'!$A:$E,5,FALSE),0)</f>
        <v>0</v>
      </c>
      <c r="P40" s="1">
        <f>IFERROR(VLOOKUP('Données patients'!P30,'Echelles CIA et ACB'!$A:$E,5,FALSE),0)</f>
        <v>0</v>
      </c>
      <c r="Q40" s="1">
        <f>IFERROR(VLOOKUP('Données patients'!Q30,'Echelles CIA et ACB'!$A:$E,5,FALSE),0)</f>
        <v>0</v>
      </c>
      <c r="R40" s="1">
        <f>IFERROR(VLOOKUP('Données patients'!R30,'Echelles CIA et ACB'!$A:$E,5,FALSE),0)</f>
        <v>0</v>
      </c>
      <c r="S40" s="1">
        <f>IFERROR(VLOOKUP('Données patients'!S30,'Echelles CIA et ACB'!$A:$E,5,FALSE),0)</f>
        <v>0</v>
      </c>
      <c r="T40" s="1">
        <f>IFERROR(VLOOKUP('Données patients'!T30,'Echelles CIA et ACB'!$A:$E,5,FALSE),0)</f>
        <v>0</v>
      </c>
      <c r="U40" s="1">
        <f>IFERROR(VLOOKUP('Données patients'!U30,'Echelles CIA et ACB'!$A:$E,5,FALSE),0)</f>
        <v>0</v>
      </c>
      <c r="V40" s="1">
        <f>IFERROR(VLOOKUP('Données patients'!V30,'Echelles CIA et ACB'!$A:$E,5,FALSE),0)</f>
        <v>0</v>
      </c>
      <c r="W40" s="1">
        <f>IFERROR(VLOOKUP('Données patients'!W30,'Echelles CIA et ACB'!$A:$E,5,FALSE),0)</f>
        <v>0</v>
      </c>
      <c r="X40" s="1">
        <f>IFERROR(VLOOKUP('Données patients'!X30,'Echelles CIA et ACB'!$A:$E,5,FALSE),0)</f>
        <v>0</v>
      </c>
      <c r="Y40" s="1">
        <f>IFERROR(VLOOKUP('Données patients'!Y30,'Echelles CIA et ACB'!$A:$E,5,FALSE),0)</f>
        <v>0</v>
      </c>
      <c r="Z40" s="1">
        <f>IFERROR(VLOOKUP('Données patients'!Z30,'Echelles CIA et ACB'!$A:$E,5,FALSE),0)</f>
        <v>0</v>
      </c>
      <c r="AA40" s="1">
        <f>IFERROR(VLOOKUP('Données patients'!AA30,'Echelles CIA et ACB'!$A:$E,5,FALSE),0)</f>
        <v>0</v>
      </c>
      <c r="AB40" s="1">
        <f>IFERROR(VLOOKUP('Données patients'!AB30,'Echelles CIA et ACB'!$A:$E,5,FALSE),0)</f>
        <v>0</v>
      </c>
      <c r="AC40" s="1">
        <f>IFERROR(VLOOKUP('Données patients'!AC30,'Echelles CIA et ACB'!$A:$E,5,FALSE),0)</f>
        <v>0</v>
      </c>
      <c r="AD40" s="1">
        <f>IFERROR(VLOOKUP('Données patients'!AD30,'Echelles CIA et ACB'!$A:$E,5,FALSE),0)</f>
        <v>0</v>
      </c>
      <c r="AE40" s="1">
        <f>IFERROR(VLOOKUP('Données patients'!AE30,'Echelles CIA et ACB'!$A:$E,5,FALSE),0)</f>
        <v>0</v>
      </c>
    </row>
    <row r="41" spans="1:31" ht="15.75" x14ac:dyDescent="0.25">
      <c r="A41" s="7" t="s">
        <v>205</v>
      </c>
      <c r="B41" s="1">
        <f>IFERROR(VLOOKUP('Données patients'!B31,'Echelles CIA et ACB'!$A:$E,5,FALSE),0)</f>
        <v>0</v>
      </c>
      <c r="C41" s="1">
        <f>IFERROR(VLOOKUP('Données patients'!C31,'Echelles CIA et ACB'!$A:$E,5,FALSE),0)</f>
        <v>0</v>
      </c>
      <c r="D41" s="1">
        <f>IFERROR(VLOOKUP('Données patients'!D31,'Echelles CIA et ACB'!$A:$E,5,FALSE),0)</f>
        <v>0</v>
      </c>
      <c r="E41" s="1">
        <f>IFERROR(VLOOKUP('Données patients'!E31,'Echelles CIA et ACB'!$A:$E,5,FALSE),0)</f>
        <v>0</v>
      </c>
      <c r="F41" s="1">
        <f>IFERROR(VLOOKUP('Données patients'!F31,'Echelles CIA et ACB'!$A:$E,5,FALSE),0)</f>
        <v>0</v>
      </c>
      <c r="G41" s="1">
        <f>IFERROR(VLOOKUP('Données patients'!G31,'Echelles CIA et ACB'!$A:$E,5,FALSE),0)</f>
        <v>0</v>
      </c>
      <c r="H41" s="1">
        <f>IFERROR(VLOOKUP('Données patients'!H31,'Echelles CIA et ACB'!$A:$E,5,FALSE),0)</f>
        <v>0</v>
      </c>
      <c r="I41" s="1">
        <f>IFERROR(VLOOKUP('Données patients'!I31,'Echelles CIA et ACB'!$A:$E,5,FALSE),0)</f>
        <v>0</v>
      </c>
      <c r="J41" s="1">
        <f>IFERROR(VLOOKUP('Données patients'!J31,'Echelles CIA et ACB'!$A:$E,5,FALSE),0)</f>
        <v>0</v>
      </c>
      <c r="K41" s="1">
        <f>IFERROR(VLOOKUP('Données patients'!K31,'Echelles CIA et ACB'!$A:$E,5,FALSE),0)</f>
        <v>0</v>
      </c>
      <c r="L41" s="1">
        <f>IFERROR(VLOOKUP('Données patients'!L31,'Echelles CIA et ACB'!$A:$E,5,FALSE),0)</f>
        <v>0</v>
      </c>
      <c r="M41" s="1">
        <f>IFERROR(VLOOKUP('Données patients'!M31,'Echelles CIA et ACB'!$A:$E,5,FALSE),0)</f>
        <v>0</v>
      </c>
      <c r="N41" s="1">
        <f>IFERROR(VLOOKUP('Données patients'!N31,'Echelles CIA et ACB'!$A:$E,5,FALSE),0)</f>
        <v>0</v>
      </c>
      <c r="O41" s="1">
        <f>IFERROR(VLOOKUP('Données patients'!O31,'Echelles CIA et ACB'!$A:$E,5,FALSE),0)</f>
        <v>0</v>
      </c>
      <c r="P41" s="1">
        <f>IFERROR(VLOOKUP('Données patients'!P31,'Echelles CIA et ACB'!$A:$E,5,FALSE),0)</f>
        <v>0</v>
      </c>
      <c r="Q41" s="1">
        <f>IFERROR(VLOOKUP('Données patients'!Q31,'Echelles CIA et ACB'!$A:$E,5,FALSE),0)</f>
        <v>0</v>
      </c>
      <c r="R41" s="1">
        <f>IFERROR(VLOOKUP('Données patients'!R31,'Echelles CIA et ACB'!$A:$E,5,FALSE),0)</f>
        <v>0</v>
      </c>
      <c r="S41" s="1">
        <f>IFERROR(VLOOKUP('Données patients'!S31,'Echelles CIA et ACB'!$A:$E,5,FALSE),0)</f>
        <v>0</v>
      </c>
      <c r="T41" s="1">
        <f>IFERROR(VLOOKUP('Données patients'!T31,'Echelles CIA et ACB'!$A:$E,5,FALSE),0)</f>
        <v>0</v>
      </c>
      <c r="U41" s="1">
        <f>IFERROR(VLOOKUP('Données patients'!U31,'Echelles CIA et ACB'!$A:$E,5,FALSE),0)</f>
        <v>0</v>
      </c>
      <c r="V41" s="1">
        <f>IFERROR(VLOOKUP('Données patients'!V31,'Echelles CIA et ACB'!$A:$E,5,FALSE),0)</f>
        <v>0</v>
      </c>
      <c r="W41" s="1">
        <f>IFERROR(VLOOKUP('Données patients'!W31,'Echelles CIA et ACB'!$A:$E,5,FALSE),0)</f>
        <v>0</v>
      </c>
      <c r="X41" s="1">
        <f>IFERROR(VLOOKUP('Données patients'!X31,'Echelles CIA et ACB'!$A:$E,5,FALSE),0)</f>
        <v>0</v>
      </c>
      <c r="Y41" s="1">
        <f>IFERROR(VLOOKUP('Données patients'!Y31,'Echelles CIA et ACB'!$A:$E,5,FALSE),0)</f>
        <v>0</v>
      </c>
      <c r="Z41" s="1">
        <f>IFERROR(VLOOKUP('Données patients'!Z31,'Echelles CIA et ACB'!$A:$E,5,FALSE),0)</f>
        <v>0</v>
      </c>
      <c r="AA41" s="1">
        <f>IFERROR(VLOOKUP('Données patients'!AA31,'Echelles CIA et ACB'!$A:$E,5,FALSE),0)</f>
        <v>0</v>
      </c>
      <c r="AB41" s="1">
        <f>IFERROR(VLOOKUP('Données patients'!AB31,'Echelles CIA et ACB'!$A:$E,5,FALSE),0)</f>
        <v>0</v>
      </c>
      <c r="AC41" s="1">
        <f>IFERROR(VLOOKUP('Données patients'!AC31,'Echelles CIA et ACB'!$A:$E,5,FALSE),0)</f>
        <v>0</v>
      </c>
      <c r="AD41" s="1">
        <f>IFERROR(VLOOKUP('Données patients'!AD31,'Echelles CIA et ACB'!$A:$E,5,FALSE),0)</f>
        <v>0</v>
      </c>
      <c r="AE41" s="1">
        <f>IFERROR(VLOOKUP('Données patients'!AE31,'Echelles CIA et ACB'!$A:$E,5,FALSE),0)</f>
        <v>0</v>
      </c>
    </row>
    <row r="42" spans="1:31" ht="15.75" x14ac:dyDescent="0.25">
      <c r="A42" s="7" t="s">
        <v>206</v>
      </c>
      <c r="B42" s="1">
        <f>IFERROR(VLOOKUP('Données patients'!B32,'Echelles CIA et ACB'!$A:$E,5,FALSE),0)</f>
        <v>0</v>
      </c>
      <c r="C42" s="1">
        <f>IFERROR(VLOOKUP('Données patients'!C32,'Echelles CIA et ACB'!$A:$E,5,FALSE),0)</f>
        <v>0</v>
      </c>
      <c r="D42" s="1">
        <f>IFERROR(VLOOKUP('Données patients'!D32,'Echelles CIA et ACB'!$A:$E,5,FALSE),0)</f>
        <v>0</v>
      </c>
      <c r="E42" s="1">
        <f>IFERROR(VLOOKUP('Données patients'!E32,'Echelles CIA et ACB'!$A:$E,5,FALSE),0)</f>
        <v>0</v>
      </c>
      <c r="F42" s="1">
        <f>IFERROR(VLOOKUP('Données patients'!F32,'Echelles CIA et ACB'!$A:$E,5,FALSE),0)</f>
        <v>0</v>
      </c>
      <c r="G42" s="1">
        <f>IFERROR(VLOOKUP('Données patients'!G32,'Echelles CIA et ACB'!$A:$E,5,FALSE),0)</f>
        <v>0</v>
      </c>
      <c r="H42" s="1">
        <f>IFERROR(VLOOKUP('Données patients'!H32,'Echelles CIA et ACB'!$A:$E,5,FALSE),0)</f>
        <v>0</v>
      </c>
      <c r="I42" s="1">
        <f>IFERROR(VLOOKUP('Données patients'!I32,'Echelles CIA et ACB'!$A:$E,5,FALSE),0)</f>
        <v>0</v>
      </c>
      <c r="J42" s="1">
        <f>IFERROR(VLOOKUP('Données patients'!J32,'Echelles CIA et ACB'!$A:$E,5,FALSE),0)</f>
        <v>0</v>
      </c>
      <c r="K42" s="1">
        <f>IFERROR(VLOOKUP('Données patients'!K32,'Echelles CIA et ACB'!$A:$E,5,FALSE),0)</f>
        <v>0</v>
      </c>
      <c r="L42" s="1">
        <f>IFERROR(VLOOKUP('Données patients'!L32,'Echelles CIA et ACB'!$A:$E,5,FALSE),0)</f>
        <v>0</v>
      </c>
      <c r="M42" s="1">
        <f>IFERROR(VLOOKUP('Données patients'!M32,'Echelles CIA et ACB'!$A:$E,5,FALSE),0)</f>
        <v>0</v>
      </c>
      <c r="N42" s="1">
        <f>IFERROR(VLOOKUP('Données patients'!N32,'Echelles CIA et ACB'!$A:$E,5,FALSE),0)</f>
        <v>0</v>
      </c>
      <c r="O42" s="1">
        <f>IFERROR(VLOOKUP('Données patients'!O32,'Echelles CIA et ACB'!$A:$E,5,FALSE),0)</f>
        <v>0</v>
      </c>
      <c r="P42" s="1">
        <f>IFERROR(VLOOKUP('Données patients'!P32,'Echelles CIA et ACB'!$A:$E,5,FALSE),0)</f>
        <v>0</v>
      </c>
      <c r="Q42" s="1">
        <f>IFERROR(VLOOKUP('Données patients'!Q32,'Echelles CIA et ACB'!$A:$E,5,FALSE),0)</f>
        <v>0</v>
      </c>
      <c r="R42" s="1">
        <f>IFERROR(VLOOKUP('Données patients'!R32,'Echelles CIA et ACB'!$A:$E,5,FALSE),0)</f>
        <v>0</v>
      </c>
      <c r="S42" s="1">
        <f>IFERROR(VLOOKUP('Données patients'!S32,'Echelles CIA et ACB'!$A:$E,5,FALSE),0)</f>
        <v>0</v>
      </c>
      <c r="T42" s="1">
        <f>IFERROR(VLOOKUP('Données patients'!T32,'Echelles CIA et ACB'!$A:$E,5,FALSE),0)</f>
        <v>0</v>
      </c>
      <c r="U42" s="1">
        <f>IFERROR(VLOOKUP('Données patients'!U32,'Echelles CIA et ACB'!$A:$E,5,FALSE),0)</f>
        <v>0</v>
      </c>
      <c r="V42" s="1">
        <f>IFERROR(VLOOKUP('Données patients'!V32,'Echelles CIA et ACB'!$A:$E,5,FALSE),0)</f>
        <v>0</v>
      </c>
      <c r="W42" s="1">
        <f>IFERROR(VLOOKUP('Données patients'!W32,'Echelles CIA et ACB'!$A:$E,5,FALSE),0)</f>
        <v>0</v>
      </c>
      <c r="X42" s="1">
        <f>IFERROR(VLOOKUP('Données patients'!X32,'Echelles CIA et ACB'!$A:$E,5,FALSE),0)</f>
        <v>0</v>
      </c>
      <c r="Y42" s="1">
        <f>IFERROR(VLOOKUP('Données patients'!Y32,'Echelles CIA et ACB'!$A:$E,5,FALSE),0)</f>
        <v>0</v>
      </c>
      <c r="Z42" s="1">
        <f>IFERROR(VLOOKUP('Données patients'!Z32,'Echelles CIA et ACB'!$A:$E,5,FALSE),0)</f>
        <v>0</v>
      </c>
      <c r="AA42" s="1">
        <f>IFERROR(VLOOKUP('Données patients'!AA32,'Echelles CIA et ACB'!$A:$E,5,FALSE),0)</f>
        <v>0</v>
      </c>
      <c r="AB42" s="1">
        <f>IFERROR(VLOOKUP('Données patients'!AB32,'Echelles CIA et ACB'!$A:$E,5,FALSE),0)</f>
        <v>0</v>
      </c>
      <c r="AC42" s="1">
        <f>IFERROR(VLOOKUP('Données patients'!AC32,'Echelles CIA et ACB'!$A:$E,5,FALSE),0)</f>
        <v>0</v>
      </c>
      <c r="AD42" s="1">
        <f>IFERROR(VLOOKUP('Données patients'!AD32,'Echelles CIA et ACB'!$A:$E,5,FALSE),0)</f>
        <v>0</v>
      </c>
      <c r="AE42" s="1">
        <f>IFERROR(VLOOKUP('Données patients'!AE32,'Echelles CIA et ACB'!$A:$E,5,FALSE),0)</f>
        <v>0</v>
      </c>
    </row>
    <row r="43" spans="1:31" ht="15.75" x14ac:dyDescent="0.25">
      <c r="A43" s="7" t="s">
        <v>207</v>
      </c>
      <c r="B43" s="1">
        <f>IFERROR(VLOOKUP('Données patients'!B33,'Echelles CIA et ACB'!$A:$E,5,FALSE),0)</f>
        <v>0</v>
      </c>
      <c r="C43" s="1">
        <f>IFERROR(VLOOKUP('Données patients'!C33,'Echelles CIA et ACB'!$A:$E,5,FALSE),0)</f>
        <v>0</v>
      </c>
      <c r="D43" s="1">
        <f>IFERROR(VLOOKUP('Données patients'!D33,'Echelles CIA et ACB'!$A:$E,5,FALSE),0)</f>
        <v>0</v>
      </c>
      <c r="E43" s="1">
        <f>IFERROR(VLOOKUP('Données patients'!E33,'Echelles CIA et ACB'!$A:$E,5,FALSE),0)</f>
        <v>0</v>
      </c>
      <c r="F43" s="1">
        <f>IFERROR(VLOOKUP('Données patients'!F33,'Echelles CIA et ACB'!$A:$E,5,FALSE),0)</f>
        <v>0</v>
      </c>
      <c r="G43" s="1">
        <f>IFERROR(VLOOKUP('Données patients'!G33,'Echelles CIA et ACB'!$A:$E,5,FALSE),0)</f>
        <v>0</v>
      </c>
      <c r="H43" s="1">
        <f>IFERROR(VLOOKUP('Données patients'!H33,'Echelles CIA et ACB'!$A:$E,5,FALSE),0)</f>
        <v>0</v>
      </c>
      <c r="I43" s="1">
        <f>IFERROR(VLOOKUP('Données patients'!I33,'Echelles CIA et ACB'!$A:$E,5,FALSE),0)</f>
        <v>0</v>
      </c>
      <c r="J43" s="1">
        <f>IFERROR(VLOOKUP('Données patients'!J33,'Echelles CIA et ACB'!$A:$E,5,FALSE),0)</f>
        <v>0</v>
      </c>
      <c r="K43" s="1">
        <f>IFERROR(VLOOKUP('Données patients'!K33,'Echelles CIA et ACB'!$A:$E,5,FALSE),0)</f>
        <v>0</v>
      </c>
      <c r="L43" s="1">
        <f>IFERROR(VLOOKUP('Données patients'!L33,'Echelles CIA et ACB'!$A:$E,5,FALSE),0)</f>
        <v>0</v>
      </c>
      <c r="M43" s="1">
        <f>IFERROR(VLOOKUP('Données patients'!M33,'Echelles CIA et ACB'!$A:$E,5,FALSE),0)</f>
        <v>0</v>
      </c>
      <c r="N43" s="1">
        <f>IFERROR(VLOOKUP('Données patients'!N33,'Echelles CIA et ACB'!$A:$E,5,FALSE),0)</f>
        <v>0</v>
      </c>
      <c r="O43" s="1">
        <f>IFERROR(VLOOKUP('Données patients'!O33,'Echelles CIA et ACB'!$A:$E,5,FALSE),0)</f>
        <v>0</v>
      </c>
      <c r="P43" s="1">
        <f>IFERROR(VLOOKUP('Données patients'!P33,'Echelles CIA et ACB'!$A:$E,5,FALSE),0)</f>
        <v>0</v>
      </c>
      <c r="Q43" s="1">
        <f>IFERROR(VLOOKUP('Données patients'!Q33,'Echelles CIA et ACB'!$A:$E,5,FALSE),0)</f>
        <v>0</v>
      </c>
      <c r="R43" s="1">
        <f>IFERROR(VLOOKUP('Données patients'!R33,'Echelles CIA et ACB'!$A:$E,5,FALSE),0)</f>
        <v>0</v>
      </c>
      <c r="S43" s="1">
        <f>IFERROR(VLOOKUP('Données patients'!S33,'Echelles CIA et ACB'!$A:$E,5,FALSE),0)</f>
        <v>0</v>
      </c>
      <c r="T43" s="1">
        <f>IFERROR(VLOOKUP('Données patients'!T33,'Echelles CIA et ACB'!$A:$E,5,FALSE),0)</f>
        <v>0</v>
      </c>
      <c r="U43" s="1">
        <f>IFERROR(VLOOKUP('Données patients'!U33,'Echelles CIA et ACB'!$A:$E,5,FALSE),0)</f>
        <v>0</v>
      </c>
      <c r="V43" s="1">
        <f>IFERROR(VLOOKUP('Données patients'!V33,'Echelles CIA et ACB'!$A:$E,5,FALSE),0)</f>
        <v>0</v>
      </c>
      <c r="W43" s="1">
        <f>IFERROR(VLOOKUP('Données patients'!W33,'Echelles CIA et ACB'!$A:$E,5,FALSE),0)</f>
        <v>0</v>
      </c>
      <c r="X43" s="1">
        <f>IFERROR(VLOOKUP('Données patients'!X33,'Echelles CIA et ACB'!$A:$E,5,FALSE),0)</f>
        <v>0</v>
      </c>
      <c r="Y43" s="1">
        <f>IFERROR(VLOOKUP('Données patients'!Y33,'Echelles CIA et ACB'!$A:$E,5,FALSE),0)</f>
        <v>0</v>
      </c>
      <c r="Z43" s="1">
        <f>IFERROR(VLOOKUP('Données patients'!Z33,'Echelles CIA et ACB'!$A:$E,5,FALSE),0)</f>
        <v>0</v>
      </c>
      <c r="AA43" s="1">
        <f>IFERROR(VLOOKUP('Données patients'!AA33,'Echelles CIA et ACB'!$A:$E,5,FALSE),0)</f>
        <v>0</v>
      </c>
      <c r="AB43" s="1">
        <f>IFERROR(VLOOKUP('Données patients'!AB33,'Echelles CIA et ACB'!$A:$E,5,FALSE),0)</f>
        <v>0</v>
      </c>
      <c r="AC43" s="1">
        <f>IFERROR(VLOOKUP('Données patients'!AC33,'Echelles CIA et ACB'!$A:$E,5,FALSE),0)</f>
        <v>0</v>
      </c>
      <c r="AD43" s="1">
        <f>IFERROR(VLOOKUP('Données patients'!AD33,'Echelles CIA et ACB'!$A:$E,5,FALSE),0)</f>
        <v>0</v>
      </c>
      <c r="AE43" s="1">
        <f>IFERROR(VLOOKUP('Données patients'!AE33,'Echelles CIA et ACB'!$A:$E,5,FALSE),0)</f>
        <v>0</v>
      </c>
    </row>
    <row r="44" spans="1:31" ht="15.75" x14ac:dyDescent="0.25">
      <c r="A44" s="7" t="s">
        <v>208</v>
      </c>
      <c r="B44" s="1">
        <f>IFERROR(VLOOKUP('Données patients'!B34,'Echelles CIA et ACB'!$A:$E,5,FALSE),0)</f>
        <v>0</v>
      </c>
      <c r="C44" s="1">
        <f>IFERROR(VLOOKUP('Données patients'!C34,'Echelles CIA et ACB'!$A:$E,5,FALSE),0)</f>
        <v>0</v>
      </c>
      <c r="D44" s="1">
        <f>IFERROR(VLOOKUP('Données patients'!D34,'Echelles CIA et ACB'!$A:$E,5,FALSE),0)</f>
        <v>0</v>
      </c>
      <c r="E44" s="1">
        <f>IFERROR(VLOOKUP('Données patients'!E34,'Echelles CIA et ACB'!$A:$E,5,FALSE),0)</f>
        <v>0</v>
      </c>
      <c r="F44" s="1">
        <f>IFERROR(VLOOKUP('Données patients'!F34,'Echelles CIA et ACB'!$A:$E,5,FALSE),0)</f>
        <v>0</v>
      </c>
      <c r="G44" s="1">
        <f>IFERROR(VLOOKUP('Données patients'!G34,'Echelles CIA et ACB'!$A:$E,5,FALSE),0)</f>
        <v>0</v>
      </c>
      <c r="H44" s="1">
        <f>IFERROR(VLOOKUP('Données patients'!H34,'Echelles CIA et ACB'!$A:$E,5,FALSE),0)</f>
        <v>0</v>
      </c>
      <c r="I44" s="1">
        <f>IFERROR(VLOOKUP('Données patients'!I34,'Echelles CIA et ACB'!$A:$E,5,FALSE),0)</f>
        <v>0</v>
      </c>
      <c r="J44" s="1">
        <f>IFERROR(VLOOKUP('Données patients'!J34,'Echelles CIA et ACB'!$A:$E,5,FALSE),0)</f>
        <v>0</v>
      </c>
      <c r="K44" s="1">
        <f>IFERROR(VLOOKUP('Données patients'!K34,'Echelles CIA et ACB'!$A:$E,5,FALSE),0)</f>
        <v>0</v>
      </c>
      <c r="L44" s="1">
        <f>IFERROR(VLOOKUP('Données patients'!L34,'Echelles CIA et ACB'!$A:$E,5,FALSE),0)</f>
        <v>0</v>
      </c>
      <c r="M44" s="1">
        <f>IFERROR(VLOOKUP('Données patients'!M34,'Echelles CIA et ACB'!$A:$E,5,FALSE),0)</f>
        <v>0</v>
      </c>
      <c r="N44" s="1">
        <f>IFERROR(VLOOKUP('Données patients'!N34,'Echelles CIA et ACB'!$A:$E,5,FALSE),0)</f>
        <v>0</v>
      </c>
      <c r="O44" s="1">
        <f>IFERROR(VLOOKUP('Données patients'!O34,'Echelles CIA et ACB'!$A:$E,5,FALSE),0)</f>
        <v>0</v>
      </c>
      <c r="P44" s="1">
        <f>IFERROR(VLOOKUP('Données patients'!P34,'Echelles CIA et ACB'!$A:$E,5,FALSE),0)</f>
        <v>0</v>
      </c>
      <c r="Q44" s="1">
        <f>IFERROR(VLOOKUP('Données patients'!Q34,'Echelles CIA et ACB'!$A:$E,5,FALSE),0)</f>
        <v>0</v>
      </c>
      <c r="R44" s="1">
        <f>IFERROR(VLOOKUP('Données patients'!R34,'Echelles CIA et ACB'!$A:$E,5,FALSE),0)</f>
        <v>0</v>
      </c>
      <c r="S44" s="1">
        <f>IFERROR(VLOOKUP('Données patients'!S34,'Echelles CIA et ACB'!$A:$E,5,FALSE),0)</f>
        <v>0</v>
      </c>
      <c r="T44" s="1">
        <f>IFERROR(VLOOKUP('Données patients'!T34,'Echelles CIA et ACB'!$A:$E,5,FALSE),0)</f>
        <v>0</v>
      </c>
      <c r="U44" s="1">
        <f>IFERROR(VLOOKUP('Données patients'!U34,'Echelles CIA et ACB'!$A:$E,5,FALSE),0)</f>
        <v>0</v>
      </c>
      <c r="V44" s="1">
        <f>IFERROR(VLOOKUP('Données patients'!V34,'Echelles CIA et ACB'!$A:$E,5,FALSE),0)</f>
        <v>0</v>
      </c>
      <c r="W44" s="1">
        <f>IFERROR(VLOOKUP('Données patients'!W34,'Echelles CIA et ACB'!$A:$E,5,FALSE),0)</f>
        <v>0</v>
      </c>
      <c r="X44" s="1">
        <f>IFERROR(VLOOKUP('Données patients'!X34,'Echelles CIA et ACB'!$A:$E,5,FALSE),0)</f>
        <v>0</v>
      </c>
      <c r="Y44" s="1">
        <f>IFERROR(VLOOKUP('Données patients'!Y34,'Echelles CIA et ACB'!$A:$E,5,FALSE),0)</f>
        <v>0</v>
      </c>
      <c r="Z44" s="1">
        <f>IFERROR(VLOOKUP('Données patients'!Z34,'Echelles CIA et ACB'!$A:$E,5,FALSE),0)</f>
        <v>0</v>
      </c>
      <c r="AA44" s="1">
        <f>IFERROR(VLOOKUP('Données patients'!AA34,'Echelles CIA et ACB'!$A:$E,5,FALSE),0)</f>
        <v>0</v>
      </c>
      <c r="AB44" s="1">
        <f>IFERROR(VLOOKUP('Données patients'!AB34,'Echelles CIA et ACB'!$A:$E,5,FALSE),0)</f>
        <v>0</v>
      </c>
      <c r="AC44" s="1">
        <f>IFERROR(VLOOKUP('Données patients'!AC34,'Echelles CIA et ACB'!$A:$E,5,FALSE),0)</f>
        <v>0</v>
      </c>
      <c r="AD44" s="1">
        <f>IFERROR(VLOOKUP('Données patients'!AD34,'Echelles CIA et ACB'!$A:$E,5,FALSE),0)</f>
        <v>0</v>
      </c>
      <c r="AE44" s="1">
        <f>IFERROR(VLOOKUP('Données patients'!AE34,'Echelles CIA et ACB'!$A:$E,5,FALSE),0)</f>
        <v>0</v>
      </c>
    </row>
    <row r="45" spans="1:31" ht="15.75" x14ac:dyDescent="0.25">
      <c r="A45" s="7" t="s">
        <v>209</v>
      </c>
      <c r="B45" s="1">
        <f>IFERROR(VLOOKUP('Données patients'!B35,'Echelles CIA et ACB'!$A:$E,5,FALSE),0)</f>
        <v>0</v>
      </c>
      <c r="C45" s="1">
        <f>IFERROR(VLOOKUP('Données patients'!C35,'Echelles CIA et ACB'!$A:$E,5,FALSE),0)</f>
        <v>0</v>
      </c>
      <c r="D45" s="1">
        <f>IFERROR(VLOOKUP('Données patients'!D35,'Echelles CIA et ACB'!$A:$E,5,FALSE),0)</f>
        <v>0</v>
      </c>
      <c r="E45" s="1">
        <f>IFERROR(VLOOKUP('Données patients'!E35,'Echelles CIA et ACB'!$A:$E,5,FALSE),0)</f>
        <v>0</v>
      </c>
      <c r="F45" s="1">
        <f>IFERROR(VLOOKUP('Données patients'!F35,'Echelles CIA et ACB'!$A:$E,5,FALSE),0)</f>
        <v>0</v>
      </c>
      <c r="G45" s="1">
        <f>IFERROR(VLOOKUP('Données patients'!G35,'Echelles CIA et ACB'!$A:$E,5,FALSE),0)</f>
        <v>0</v>
      </c>
      <c r="H45" s="1">
        <f>IFERROR(VLOOKUP('Données patients'!H35,'Echelles CIA et ACB'!$A:$E,5,FALSE),0)</f>
        <v>0</v>
      </c>
      <c r="I45" s="1">
        <f>IFERROR(VLOOKUP('Données patients'!I35,'Echelles CIA et ACB'!$A:$E,5,FALSE),0)</f>
        <v>0</v>
      </c>
      <c r="J45" s="1">
        <f>IFERROR(VLOOKUP('Données patients'!J35,'Echelles CIA et ACB'!$A:$E,5,FALSE),0)</f>
        <v>0</v>
      </c>
      <c r="K45" s="1">
        <f>IFERROR(VLOOKUP('Données patients'!K35,'Echelles CIA et ACB'!$A:$E,5,FALSE),0)</f>
        <v>0</v>
      </c>
      <c r="L45" s="1">
        <f>IFERROR(VLOOKUP('Données patients'!L35,'Echelles CIA et ACB'!$A:$E,5,FALSE),0)</f>
        <v>0</v>
      </c>
      <c r="M45" s="1">
        <f>IFERROR(VLOOKUP('Données patients'!M35,'Echelles CIA et ACB'!$A:$E,5,FALSE),0)</f>
        <v>0</v>
      </c>
      <c r="N45" s="1">
        <f>IFERROR(VLOOKUP('Données patients'!N35,'Echelles CIA et ACB'!$A:$E,5,FALSE),0)</f>
        <v>0</v>
      </c>
      <c r="O45" s="1">
        <f>IFERROR(VLOOKUP('Données patients'!O35,'Echelles CIA et ACB'!$A:$E,5,FALSE),0)</f>
        <v>0</v>
      </c>
      <c r="P45" s="1">
        <f>IFERROR(VLOOKUP('Données patients'!P35,'Echelles CIA et ACB'!$A:$E,5,FALSE),0)</f>
        <v>0</v>
      </c>
      <c r="Q45" s="1">
        <f>IFERROR(VLOOKUP('Données patients'!Q35,'Echelles CIA et ACB'!$A:$E,5,FALSE),0)</f>
        <v>0</v>
      </c>
      <c r="R45" s="1">
        <f>IFERROR(VLOOKUP('Données patients'!R35,'Echelles CIA et ACB'!$A:$E,5,FALSE),0)</f>
        <v>0</v>
      </c>
      <c r="S45" s="1">
        <f>IFERROR(VLOOKUP('Données patients'!S35,'Echelles CIA et ACB'!$A:$E,5,FALSE),0)</f>
        <v>0</v>
      </c>
      <c r="T45" s="1">
        <f>IFERROR(VLOOKUP('Données patients'!T35,'Echelles CIA et ACB'!$A:$E,5,FALSE),0)</f>
        <v>0</v>
      </c>
      <c r="U45" s="1">
        <f>IFERROR(VLOOKUP('Données patients'!U35,'Echelles CIA et ACB'!$A:$E,5,FALSE),0)</f>
        <v>0</v>
      </c>
      <c r="V45" s="1">
        <f>IFERROR(VLOOKUP('Données patients'!V35,'Echelles CIA et ACB'!$A:$E,5,FALSE),0)</f>
        <v>0</v>
      </c>
      <c r="W45" s="1">
        <f>IFERROR(VLOOKUP('Données patients'!W35,'Echelles CIA et ACB'!$A:$E,5,FALSE),0)</f>
        <v>0</v>
      </c>
      <c r="X45" s="1">
        <f>IFERROR(VLOOKUP('Données patients'!X35,'Echelles CIA et ACB'!$A:$E,5,FALSE),0)</f>
        <v>0</v>
      </c>
      <c r="Y45" s="1">
        <f>IFERROR(VLOOKUP('Données patients'!Y35,'Echelles CIA et ACB'!$A:$E,5,FALSE),0)</f>
        <v>0</v>
      </c>
      <c r="Z45" s="1">
        <f>IFERROR(VLOOKUP('Données patients'!Z35,'Echelles CIA et ACB'!$A:$E,5,FALSE),0)</f>
        <v>0</v>
      </c>
      <c r="AA45" s="1">
        <f>IFERROR(VLOOKUP('Données patients'!AA35,'Echelles CIA et ACB'!$A:$E,5,FALSE),0)</f>
        <v>0</v>
      </c>
      <c r="AB45" s="1">
        <f>IFERROR(VLOOKUP('Données patients'!AB35,'Echelles CIA et ACB'!$A:$E,5,FALSE),0)</f>
        <v>0</v>
      </c>
      <c r="AC45" s="1">
        <f>IFERROR(VLOOKUP('Données patients'!AC35,'Echelles CIA et ACB'!$A:$E,5,FALSE),0)</f>
        <v>0</v>
      </c>
      <c r="AD45" s="1">
        <f>IFERROR(VLOOKUP('Données patients'!AD35,'Echelles CIA et ACB'!$A:$E,5,FALSE),0)</f>
        <v>0</v>
      </c>
      <c r="AE45" s="1">
        <f>IFERROR(VLOOKUP('Données patients'!AE35,'Echelles CIA et ACB'!$A:$E,5,FALSE),0)</f>
        <v>0</v>
      </c>
    </row>
    <row r="46" spans="1:31" ht="15.75" x14ac:dyDescent="0.25">
      <c r="A46" s="7" t="s">
        <v>210</v>
      </c>
      <c r="B46" s="1">
        <f>IFERROR(VLOOKUP('Données patients'!B36,'Echelles CIA et ACB'!$A:$E,5,FALSE),0)</f>
        <v>0</v>
      </c>
      <c r="C46" s="1">
        <f>IFERROR(VLOOKUP('Données patients'!C36,'Echelles CIA et ACB'!$A:$E,5,FALSE),0)</f>
        <v>0</v>
      </c>
      <c r="D46" s="1">
        <f>IFERROR(VLOOKUP('Données patients'!D36,'Echelles CIA et ACB'!$A:$E,5,FALSE),0)</f>
        <v>0</v>
      </c>
      <c r="E46" s="1">
        <f>IFERROR(VLOOKUP('Données patients'!E36,'Echelles CIA et ACB'!$A:$E,5,FALSE),0)</f>
        <v>0</v>
      </c>
      <c r="F46" s="1">
        <f>IFERROR(VLOOKUP('Données patients'!F36,'Echelles CIA et ACB'!$A:$E,5,FALSE),0)</f>
        <v>0</v>
      </c>
      <c r="G46" s="1">
        <f>IFERROR(VLOOKUP('Données patients'!G36,'Echelles CIA et ACB'!$A:$E,5,FALSE),0)</f>
        <v>0</v>
      </c>
      <c r="H46" s="1">
        <f>IFERROR(VLOOKUP('Données patients'!H36,'Echelles CIA et ACB'!$A:$E,5,FALSE),0)</f>
        <v>0</v>
      </c>
      <c r="I46" s="1">
        <f>IFERROR(VLOOKUP('Données patients'!I36,'Echelles CIA et ACB'!$A:$E,5,FALSE),0)</f>
        <v>0</v>
      </c>
      <c r="J46" s="1">
        <f>IFERROR(VLOOKUP('Données patients'!J36,'Echelles CIA et ACB'!$A:$E,5,FALSE),0)</f>
        <v>0</v>
      </c>
      <c r="K46" s="1">
        <f>IFERROR(VLOOKUP('Données patients'!K36,'Echelles CIA et ACB'!$A:$E,5,FALSE),0)</f>
        <v>0</v>
      </c>
      <c r="L46" s="1">
        <f>IFERROR(VLOOKUP('Données patients'!L36,'Echelles CIA et ACB'!$A:$E,5,FALSE),0)</f>
        <v>0</v>
      </c>
      <c r="M46" s="1">
        <f>IFERROR(VLOOKUP('Données patients'!M36,'Echelles CIA et ACB'!$A:$E,5,FALSE),0)</f>
        <v>0</v>
      </c>
      <c r="N46" s="1">
        <f>IFERROR(VLOOKUP('Données patients'!N36,'Echelles CIA et ACB'!$A:$E,5,FALSE),0)</f>
        <v>0</v>
      </c>
      <c r="O46" s="1">
        <f>IFERROR(VLOOKUP('Données patients'!O36,'Echelles CIA et ACB'!$A:$E,5,FALSE),0)</f>
        <v>0</v>
      </c>
      <c r="P46" s="1">
        <f>IFERROR(VLOOKUP('Données patients'!P36,'Echelles CIA et ACB'!$A:$E,5,FALSE),0)</f>
        <v>0</v>
      </c>
      <c r="Q46" s="1">
        <f>IFERROR(VLOOKUP('Données patients'!Q36,'Echelles CIA et ACB'!$A:$E,5,FALSE),0)</f>
        <v>0</v>
      </c>
      <c r="R46" s="1">
        <f>IFERROR(VLOOKUP('Données patients'!R36,'Echelles CIA et ACB'!$A:$E,5,FALSE),0)</f>
        <v>0</v>
      </c>
      <c r="S46" s="1">
        <f>IFERROR(VLOOKUP('Données patients'!S36,'Echelles CIA et ACB'!$A:$E,5,FALSE),0)</f>
        <v>0</v>
      </c>
      <c r="T46" s="1">
        <f>IFERROR(VLOOKUP('Données patients'!T36,'Echelles CIA et ACB'!$A:$E,5,FALSE),0)</f>
        <v>0</v>
      </c>
      <c r="U46" s="1">
        <f>IFERROR(VLOOKUP('Données patients'!U36,'Echelles CIA et ACB'!$A:$E,5,FALSE),0)</f>
        <v>0</v>
      </c>
      <c r="V46" s="1">
        <f>IFERROR(VLOOKUP('Données patients'!V36,'Echelles CIA et ACB'!$A:$E,5,FALSE),0)</f>
        <v>0</v>
      </c>
      <c r="W46" s="1">
        <f>IFERROR(VLOOKUP('Données patients'!W36,'Echelles CIA et ACB'!$A:$E,5,FALSE),0)</f>
        <v>0</v>
      </c>
      <c r="X46" s="1">
        <f>IFERROR(VLOOKUP('Données patients'!X36,'Echelles CIA et ACB'!$A:$E,5,FALSE),0)</f>
        <v>0</v>
      </c>
      <c r="Y46" s="1">
        <f>IFERROR(VLOOKUP('Données patients'!Y36,'Echelles CIA et ACB'!$A:$E,5,FALSE),0)</f>
        <v>0</v>
      </c>
      <c r="Z46" s="1">
        <f>IFERROR(VLOOKUP('Données patients'!Z36,'Echelles CIA et ACB'!$A:$E,5,FALSE),0)</f>
        <v>0</v>
      </c>
      <c r="AA46" s="1">
        <f>IFERROR(VLOOKUP('Données patients'!AA36,'Echelles CIA et ACB'!$A:$E,5,FALSE),0)</f>
        <v>0</v>
      </c>
      <c r="AB46" s="1">
        <f>IFERROR(VLOOKUP('Données patients'!AB36,'Echelles CIA et ACB'!$A:$E,5,FALSE),0)</f>
        <v>0</v>
      </c>
      <c r="AC46" s="1">
        <f>IFERROR(VLOOKUP('Données patients'!AC36,'Echelles CIA et ACB'!$A:$E,5,FALSE),0)</f>
        <v>0</v>
      </c>
      <c r="AD46" s="1">
        <f>IFERROR(VLOOKUP('Données patients'!AD36,'Echelles CIA et ACB'!$A:$E,5,FALSE),0)</f>
        <v>0</v>
      </c>
      <c r="AE46" s="1">
        <f>IFERROR(VLOOKUP('Données patients'!AE36,'Echelles CIA et ACB'!$A:$E,5,FALSE),0)</f>
        <v>0</v>
      </c>
    </row>
    <row r="47" spans="1:31" ht="18.75" x14ac:dyDescent="0.25">
      <c r="A47" s="3" t="s">
        <v>211</v>
      </c>
      <c r="B47" s="2">
        <f>SUM(B27:B46)</f>
        <v>0</v>
      </c>
      <c r="C47" s="2">
        <f>SUM(C27:C46)</f>
        <v>0</v>
      </c>
      <c r="D47" s="2">
        <f>SUM(D27:D46)</f>
        <v>0</v>
      </c>
      <c r="E47" s="2">
        <f>SUM(E27:E46)</f>
        <v>0</v>
      </c>
      <c r="F47" s="2">
        <f t="shared" ref="F47:AE47" si="1">SUM(F27:F46)</f>
        <v>0</v>
      </c>
      <c r="G47" s="2">
        <f t="shared" si="1"/>
        <v>0</v>
      </c>
      <c r="H47" s="2">
        <f t="shared" si="1"/>
        <v>0</v>
      </c>
      <c r="I47" s="2">
        <f t="shared" si="1"/>
        <v>0</v>
      </c>
      <c r="J47" s="2">
        <f t="shared" si="1"/>
        <v>0</v>
      </c>
      <c r="K47" s="2">
        <f t="shared" si="1"/>
        <v>0</v>
      </c>
      <c r="L47" s="2">
        <f t="shared" si="1"/>
        <v>0</v>
      </c>
      <c r="M47" s="2">
        <f t="shared" si="1"/>
        <v>0</v>
      </c>
      <c r="N47" s="2">
        <f t="shared" si="1"/>
        <v>0</v>
      </c>
      <c r="O47" s="2">
        <f t="shared" si="1"/>
        <v>0</v>
      </c>
      <c r="P47" s="2">
        <f t="shared" si="1"/>
        <v>0</v>
      </c>
      <c r="Q47" s="2">
        <f t="shared" si="1"/>
        <v>0</v>
      </c>
      <c r="R47" s="2">
        <f t="shared" si="1"/>
        <v>0</v>
      </c>
      <c r="S47" s="2">
        <f t="shared" si="1"/>
        <v>0</v>
      </c>
      <c r="T47" s="2">
        <f t="shared" si="1"/>
        <v>0</v>
      </c>
      <c r="U47" s="2">
        <f t="shared" si="1"/>
        <v>0</v>
      </c>
      <c r="V47" s="2">
        <f t="shared" si="1"/>
        <v>0</v>
      </c>
      <c r="W47" s="2">
        <f t="shared" si="1"/>
        <v>0</v>
      </c>
      <c r="X47" s="2">
        <f t="shared" si="1"/>
        <v>0</v>
      </c>
      <c r="Y47" s="2">
        <f t="shared" si="1"/>
        <v>0</v>
      </c>
      <c r="Z47" s="2">
        <f t="shared" si="1"/>
        <v>0</v>
      </c>
      <c r="AA47" s="2">
        <f t="shared" si="1"/>
        <v>0</v>
      </c>
      <c r="AB47" s="2">
        <f t="shared" si="1"/>
        <v>0</v>
      </c>
      <c r="AC47" s="2">
        <f t="shared" si="1"/>
        <v>0</v>
      </c>
      <c r="AD47" s="2">
        <f t="shared" si="1"/>
        <v>0</v>
      </c>
      <c r="AE47" s="2">
        <f t="shared" si="1"/>
        <v>0</v>
      </c>
    </row>
    <row r="48" spans="1:31" x14ac:dyDescent="0.25">
      <c r="B48" s="6"/>
      <c r="C48" s="6"/>
    </row>
    <row r="49" spans="1:31" ht="18.75" customHeight="1" x14ac:dyDescent="0.25">
      <c r="A49" s="137" t="s">
        <v>222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</row>
    <row r="50" spans="1:31" ht="19.5" x14ac:dyDescent="0.25">
      <c r="A50" s="8"/>
      <c r="B50" s="9" t="s">
        <v>217</v>
      </c>
      <c r="C50" s="9" t="s">
        <v>218</v>
      </c>
      <c r="D50" s="9" t="s">
        <v>219</v>
      </c>
      <c r="E50" s="9" t="s">
        <v>220</v>
      </c>
      <c r="F50" s="9" t="s">
        <v>223</v>
      </c>
      <c r="G50" s="9" t="s">
        <v>224</v>
      </c>
      <c r="H50" s="9" t="s">
        <v>225</v>
      </c>
      <c r="I50" s="9" t="s">
        <v>226</v>
      </c>
      <c r="J50" s="9" t="s">
        <v>227</v>
      </c>
      <c r="K50" s="9" t="s">
        <v>228</v>
      </c>
      <c r="L50" s="9" t="s">
        <v>229</v>
      </c>
      <c r="M50" s="9" t="s">
        <v>230</v>
      </c>
      <c r="N50" s="9" t="s">
        <v>231</v>
      </c>
      <c r="O50" s="9" t="s">
        <v>232</v>
      </c>
      <c r="P50" s="9" t="s">
        <v>233</v>
      </c>
      <c r="Q50" s="9" t="s">
        <v>234</v>
      </c>
      <c r="R50" s="9" t="s">
        <v>235</v>
      </c>
      <c r="S50" s="9" t="s">
        <v>236</v>
      </c>
      <c r="T50" s="9" t="s">
        <v>237</v>
      </c>
      <c r="U50" s="9" t="s">
        <v>238</v>
      </c>
      <c r="V50" s="9" t="s">
        <v>239</v>
      </c>
      <c r="W50" s="9" t="s">
        <v>240</v>
      </c>
      <c r="X50" s="9" t="s">
        <v>241</v>
      </c>
      <c r="Y50" s="9" t="s">
        <v>242</v>
      </c>
      <c r="Z50" s="9" t="s">
        <v>243</v>
      </c>
      <c r="AA50" s="9" t="s">
        <v>244</v>
      </c>
      <c r="AB50" s="9" t="s">
        <v>245</v>
      </c>
      <c r="AC50" s="9" t="s">
        <v>246</v>
      </c>
      <c r="AD50" s="9" t="s">
        <v>247</v>
      </c>
      <c r="AE50" s="9" t="s">
        <v>248</v>
      </c>
    </row>
    <row r="51" spans="1:31" ht="15.75" x14ac:dyDescent="0.25">
      <c r="A51" s="7" t="s">
        <v>191</v>
      </c>
      <c r="B51" s="1" t="str">
        <f>IF((B3&gt;0)+(B27&gt;0),"oui","non")</f>
        <v>non</v>
      </c>
      <c r="C51" s="1" t="str">
        <f t="shared" ref="C51:E51" si="2">IF((C3&gt;0)+(C27&gt;0),"oui","non")</f>
        <v>non</v>
      </c>
      <c r="D51" s="1" t="str">
        <f t="shared" si="2"/>
        <v>non</v>
      </c>
      <c r="E51" s="1" t="str">
        <f t="shared" si="2"/>
        <v>non</v>
      </c>
      <c r="F51" s="1" t="str">
        <f t="shared" ref="F51:AE51" si="3">IF((F3&gt;0)+(F27&gt;0),"oui","non")</f>
        <v>non</v>
      </c>
      <c r="G51" s="1" t="str">
        <f t="shared" si="3"/>
        <v>non</v>
      </c>
      <c r="H51" s="1" t="str">
        <f t="shared" si="3"/>
        <v>non</v>
      </c>
      <c r="I51" s="1" t="str">
        <f t="shared" si="3"/>
        <v>non</v>
      </c>
      <c r="J51" s="1" t="str">
        <f t="shared" si="3"/>
        <v>non</v>
      </c>
      <c r="K51" s="1" t="str">
        <f t="shared" si="3"/>
        <v>non</v>
      </c>
      <c r="L51" s="1" t="str">
        <f t="shared" si="3"/>
        <v>non</v>
      </c>
      <c r="M51" s="1" t="str">
        <f t="shared" si="3"/>
        <v>non</v>
      </c>
      <c r="N51" s="1" t="str">
        <f t="shared" si="3"/>
        <v>non</v>
      </c>
      <c r="O51" s="1" t="str">
        <f t="shared" si="3"/>
        <v>non</v>
      </c>
      <c r="P51" s="1" t="str">
        <f t="shared" si="3"/>
        <v>non</v>
      </c>
      <c r="Q51" s="1" t="str">
        <f t="shared" si="3"/>
        <v>non</v>
      </c>
      <c r="R51" s="1" t="str">
        <f t="shared" si="3"/>
        <v>non</v>
      </c>
      <c r="S51" s="1" t="str">
        <f t="shared" si="3"/>
        <v>non</v>
      </c>
      <c r="T51" s="1" t="str">
        <f t="shared" si="3"/>
        <v>non</v>
      </c>
      <c r="U51" s="1" t="str">
        <f t="shared" si="3"/>
        <v>non</v>
      </c>
      <c r="V51" s="1" t="str">
        <f t="shared" si="3"/>
        <v>non</v>
      </c>
      <c r="W51" s="1" t="str">
        <f t="shared" si="3"/>
        <v>non</v>
      </c>
      <c r="X51" s="1" t="str">
        <f t="shared" si="3"/>
        <v>non</v>
      </c>
      <c r="Y51" s="1" t="str">
        <f t="shared" si="3"/>
        <v>non</v>
      </c>
      <c r="Z51" s="1" t="str">
        <f t="shared" si="3"/>
        <v>non</v>
      </c>
      <c r="AA51" s="1" t="str">
        <f t="shared" si="3"/>
        <v>non</v>
      </c>
      <c r="AB51" s="1" t="str">
        <f t="shared" si="3"/>
        <v>non</v>
      </c>
      <c r="AC51" s="1" t="str">
        <f t="shared" si="3"/>
        <v>non</v>
      </c>
      <c r="AD51" s="1" t="str">
        <f t="shared" si="3"/>
        <v>non</v>
      </c>
      <c r="AE51" s="1" t="str">
        <f t="shared" si="3"/>
        <v>non</v>
      </c>
    </row>
    <row r="52" spans="1:31" ht="15.75" x14ac:dyDescent="0.25">
      <c r="A52" s="7" t="s">
        <v>192</v>
      </c>
      <c r="B52" s="1" t="str">
        <f t="shared" ref="B52:E70" si="4">IF((B4&gt;0)+(B28&gt;0),"oui","non")</f>
        <v>non</v>
      </c>
      <c r="C52" s="1" t="str">
        <f t="shared" si="4"/>
        <v>non</v>
      </c>
      <c r="D52" s="1" t="str">
        <f t="shared" si="4"/>
        <v>non</v>
      </c>
      <c r="E52" s="1" t="str">
        <f t="shared" si="4"/>
        <v>non</v>
      </c>
      <c r="F52" s="1" t="str">
        <f t="shared" ref="F52:AE52" si="5">IF((F4&gt;0)+(F28&gt;0),"oui","non")</f>
        <v>non</v>
      </c>
      <c r="G52" s="1" t="str">
        <f t="shared" si="5"/>
        <v>non</v>
      </c>
      <c r="H52" s="1" t="str">
        <f t="shared" si="5"/>
        <v>non</v>
      </c>
      <c r="I52" s="1" t="str">
        <f t="shared" si="5"/>
        <v>non</v>
      </c>
      <c r="J52" s="1" t="str">
        <f t="shared" si="5"/>
        <v>non</v>
      </c>
      <c r="K52" s="1" t="str">
        <f t="shared" si="5"/>
        <v>non</v>
      </c>
      <c r="L52" s="1" t="str">
        <f t="shared" si="5"/>
        <v>non</v>
      </c>
      <c r="M52" s="1" t="str">
        <f t="shared" si="5"/>
        <v>non</v>
      </c>
      <c r="N52" s="1" t="str">
        <f t="shared" si="5"/>
        <v>non</v>
      </c>
      <c r="O52" s="1" t="str">
        <f t="shared" si="5"/>
        <v>non</v>
      </c>
      <c r="P52" s="1" t="str">
        <f t="shared" si="5"/>
        <v>non</v>
      </c>
      <c r="Q52" s="1" t="str">
        <f t="shared" si="5"/>
        <v>non</v>
      </c>
      <c r="R52" s="1" t="str">
        <f t="shared" si="5"/>
        <v>non</v>
      </c>
      <c r="S52" s="1" t="str">
        <f t="shared" si="5"/>
        <v>non</v>
      </c>
      <c r="T52" s="1" t="str">
        <f t="shared" si="5"/>
        <v>non</v>
      </c>
      <c r="U52" s="1" t="str">
        <f t="shared" si="5"/>
        <v>non</v>
      </c>
      <c r="V52" s="1" t="str">
        <f t="shared" si="5"/>
        <v>non</v>
      </c>
      <c r="W52" s="1" t="str">
        <f t="shared" si="5"/>
        <v>non</v>
      </c>
      <c r="X52" s="1" t="str">
        <f t="shared" si="5"/>
        <v>non</v>
      </c>
      <c r="Y52" s="1" t="str">
        <f t="shared" si="5"/>
        <v>non</v>
      </c>
      <c r="Z52" s="1" t="str">
        <f t="shared" si="5"/>
        <v>non</v>
      </c>
      <c r="AA52" s="1" t="str">
        <f t="shared" si="5"/>
        <v>non</v>
      </c>
      <c r="AB52" s="1" t="str">
        <f t="shared" si="5"/>
        <v>non</v>
      </c>
      <c r="AC52" s="1" t="str">
        <f t="shared" si="5"/>
        <v>non</v>
      </c>
      <c r="AD52" s="1" t="str">
        <f t="shared" si="5"/>
        <v>non</v>
      </c>
      <c r="AE52" s="1" t="str">
        <f t="shared" si="5"/>
        <v>non</v>
      </c>
    </row>
    <row r="53" spans="1:31" ht="15.75" x14ac:dyDescent="0.25">
      <c r="A53" s="7" t="s">
        <v>193</v>
      </c>
      <c r="B53" s="1" t="str">
        <f t="shared" si="4"/>
        <v>non</v>
      </c>
      <c r="C53" s="1" t="str">
        <f t="shared" si="4"/>
        <v>non</v>
      </c>
      <c r="D53" s="1" t="str">
        <f t="shared" si="4"/>
        <v>non</v>
      </c>
      <c r="E53" s="1" t="str">
        <f t="shared" si="4"/>
        <v>non</v>
      </c>
      <c r="F53" s="1" t="str">
        <f t="shared" ref="F53:AE53" si="6">IF((F5&gt;0)+(F29&gt;0),"oui","non")</f>
        <v>non</v>
      </c>
      <c r="G53" s="1" t="str">
        <f t="shared" si="6"/>
        <v>non</v>
      </c>
      <c r="H53" s="1" t="str">
        <f t="shared" si="6"/>
        <v>non</v>
      </c>
      <c r="I53" s="1" t="str">
        <f t="shared" si="6"/>
        <v>non</v>
      </c>
      <c r="J53" s="1" t="str">
        <f t="shared" si="6"/>
        <v>non</v>
      </c>
      <c r="K53" s="1" t="str">
        <f t="shared" si="6"/>
        <v>non</v>
      </c>
      <c r="L53" s="1" t="str">
        <f t="shared" si="6"/>
        <v>non</v>
      </c>
      <c r="M53" s="1" t="str">
        <f t="shared" si="6"/>
        <v>non</v>
      </c>
      <c r="N53" s="1" t="str">
        <f t="shared" si="6"/>
        <v>non</v>
      </c>
      <c r="O53" s="1" t="str">
        <f t="shared" si="6"/>
        <v>non</v>
      </c>
      <c r="P53" s="1" t="str">
        <f t="shared" si="6"/>
        <v>non</v>
      </c>
      <c r="Q53" s="1" t="str">
        <f t="shared" si="6"/>
        <v>non</v>
      </c>
      <c r="R53" s="1" t="str">
        <f t="shared" si="6"/>
        <v>non</v>
      </c>
      <c r="S53" s="1" t="str">
        <f t="shared" si="6"/>
        <v>non</v>
      </c>
      <c r="T53" s="1" t="str">
        <f t="shared" si="6"/>
        <v>non</v>
      </c>
      <c r="U53" s="1" t="str">
        <f t="shared" si="6"/>
        <v>non</v>
      </c>
      <c r="V53" s="1" t="str">
        <f t="shared" si="6"/>
        <v>non</v>
      </c>
      <c r="W53" s="1" t="str">
        <f t="shared" si="6"/>
        <v>non</v>
      </c>
      <c r="X53" s="1" t="str">
        <f t="shared" si="6"/>
        <v>non</v>
      </c>
      <c r="Y53" s="1" t="str">
        <f t="shared" si="6"/>
        <v>non</v>
      </c>
      <c r="Z53" s="1" t="str">
        <f t="shared" si="6"/>
        <v>non</v>
      </c>
      <c r="AA53" s="1" t="str">
        <f t="shared" si="6"/>
        <v>non</v>
      </c>
      <c r="AB53" s="1" t="str">
        <f t="shared" si="6"/>
        <v>non</v>
      </c>
      <c r="AC53" s="1" t="str">
        <f t="shared" si="6"/>
        <v>non</v>
      </c>
      <c r="AD53" s="1" t="str">
        <f t="shared" si="6"/>
        <v>non</v>
      </c>
      <c r="AE53" s="1" t="str">
        <f t="shared" si="6"/>
        <v>non</v>
      </c>
    </row>
    <row r="54" spans="1:31" ht="15.75" x14ac:dyDescent="0.25">
      <c r="A54" s="7" t="s">
        <v>194</v>
      </c>
      <c r="B54" s="1" t="str">
        <f t="shared" si="4"/>
        <v>non</v>
      </c>
      <c r="C54" s="1" t="str">
        <f t="shared" si="4"/>
        <v>non</v>
      </c>
      <c r="D54" s="1" t="str">
        <f t="shared" si="4"/>
        <v>non</v>
      </c>
      <c r="E54" s="1" t="str">
        <f t="shared" si="4"/>
        <v>non</v>
      </c>
      <c r="F54" s="1" t="str">
        <f t="shared" ref="F54:AE54" si="7">IF((F6&gt;0)+(F30&gt;0),"oui","non")</f>
        <v>non</v>
      </c>
      <c r="G54" s="1" t="str">
        <f t="shared" si="7"/>
        <v>non</v>
      </c>
      <c r="H54" s="1" t="str">
        <f t="shared" si="7"/>
        <v>non</v>
      </c>
      <c r="I54" s="1" t="str">
        <f t="shared" si="7"/>
        <v>non</v>
      </c>
      <c r="J54" s="1" t="str">
        <f t="shared" si="7"/>
        <v>non</v>
      </c>
      <c r="K54" s="1" t="str">
        <f t="shared" si="7"/>
        <v>non</v>
      </c>
      <c r="L54" s="1" t="str">
        <f t="shared" si="7"/>
        <v>non</v>
      </c>
      <c r="M54" s="1" t="str">
        <f t="shared" si="7"/>
        <v>non</v>
      </c>
      <c r="N54" s="1" t="str">
        <f t="shared" si="7"/>
        <v>non</v>
      </c>
      <c r="O54" s="1" t="str">
        <f t="shared" si="7"/>
        <v>non</v>
      </c>
      <c r="P54" s="1" t="str">
        <f t="shared" si="7"/>
        <v>non</v>
      </c>
      <c r="Q54" s="1" t="str">
        <f t="shared" si="7"/>
        <v>non</v>
      </c>
      <c r="R54" s="1" t="str">
        <f t="shared" si="7"/>
        <v>non</v>
      </c>
      <c r="S54" s="1" t="str">
        <f t="shared" si="7"/>
        <v>non</v>
      </c>
      <c r="T54" s="1" t="str">
        <f t="shared" si="7"/>
        <v>non</v>
      </c>
      <c r="U54" s="1" t="str">
        <f t="shared" si="7"/>
        <v>non</v>
      </c>
      <c r="V54" s="1" t="str">
        <f t="shared" si="7"/>
        <v>non</v>
      </c>
      <c r="W54" s="1" t="str">
        <f t="shared" si="7"/>
        <v>non</v>
      </c>
      <c r="X54" s="1" t="str">
        <f t="shared" si="7"/>
        <v>non</v>
      </c>
      <c r="Y54" s="1" t="str">
        <f t="shared" si="7"/>
        <v>non</v>
      </c>
      <c r="Z54" s="1" t="str">
        <f t="shared" si="7"/>
        <v>non</v>
      </c>
      <c r="AA54" s="1" t="str">
        <f t="shared" si="7"/>
        <v>non</v>
      </c>
      <c r="AB54" s="1" t="str">
        <f t="shared" si="7"/>
        <v>non</v>
      </c>
      <c r="AC54" s="1" t="str">
        <f t="shared" si="7"/>
        <v>non</v>
      </c>
      <c r="AD54" s="1" t="str">
        <f t="shared" si="7"/>
        <v>non</v>
      </c>
      <c r="AE54" s="1" t="str">
        <f t="shared" si="7"/>
        <v>non</v>
      </c>
    </row>
    <row r="55" spans="1:31" ht="15.75" x14ac:dyDescent="0.25">
      <c r="A55" s="7" t="s">
        <v>195</v>
      </c>
      <c r="B55" s="1" t="str">
        <f t="shared" si="4"/>
        <v>non</v>
      </c>
      <c r="C55" s="1" t="str">
        <f t="shared" si="4"/>
        <v>non</v>
      </c>
      <c r="D55" s="1" t="str">
        <f t="shared" si="4"/>
        <v>non</v>
      </c>
      <c r="E55" s="1" t="str">
        <f t="shared" si="4"/>
        <v>non</v>
      </c>
      <c r="F55" s="1" t="str">
        <f t="shared" ref="F55:AE55" si="8">IF((F7&gt;0)+(F31&gt;0),"oui","non")</f>
        <v>non</v>
      </c>
      <c r="G55" s="1" t="str">
        <f t="shared" si="8"/>
        <v>non</v>
      </c>
      <c r="H55" s="1" t="str">
        <f t="shared" si="8"/>
        <v>non</v>
      </c>
      <c r="I55" s="1" t="str">
        <f t="shared" si="8"/>
        <v>non</v>
      </c>
      <c r="J55" s="1" t="str">
        <f t="shared" si="8"/>
        <v>non</v>
      </c>
      <c r="K55" s="1" t="str">
        <f t="shared" si="8"/>
        <v>non</v>
      </c>
      <c r="L55" s="1" t="str">
        <f t="shared" si="8"/>
        <v>non</v>
      </c>
      <c r="M55" s="1" t="str">
        <f t="shared" si="8"/>
        <v>non</v>
      </c>
      <c r="N55" s="1" t="str">
        <f t="shared" si="8"/>
        <v>non</v>
      </c>
      <c r="O55" s="1" t="str">
        <f t="shared" si="8"/>
        <v>non</v>
      </c>
      <c r="P55" s="1" t="str">
        <f t="shared" si="8"/>
        <v>non</v>
      </c>
      <c r="Q55" s="1" t="str">
        <f t="shared" si="8"/>
        <v>non</v>
      </c>
      <c r="R55" s="1" t="str">
        <f t="shared" si="8"/>
        <v>non</v>
      </c>
      <c r="S55" s="1" t="str">
        <f t="shared" si="8"/>
        <v>non</v>
      </c>
      <c r="T55" s="1" t="str">
        <f t="shared" si="8"/>
        <v>non</v>
      </c>
      <c r="U55" s="1" t="str">
        <f t="shared" si="8"/>
        <v>non</v>
      </c>
      <c r="V55" s="1" t="str">
        <f t="shared" si="8"/>
        <v>non</v>
      </c>
      <c r="W55" s="1" t="str">
        <f t="shared" si="8"/>
        <v>non</v>
      </c>
      <c r="X55" s="1" t="str">
        <f t="shared" si="8"/>
        <v>non</v>
      </c>
      <c r="Y55" s="1" t="str">
        <f t="shared" si="8"/>
        <v>non</v>
      </c>
      <c r="Z55" s="1" t="str">
        <f t="shared" si="8"/>
        <v>non</v>
      </c>
      <c r="AA55" s="1" t="str">
        <f t="shared" si="8"/>
        <v>non</v>
      </c>
      <c r="AB55" s="1" t="str">
        <f t="shared" si="8"/>
        <v>non</v>
      </c>
      <c r="AC55" s="1" t="str">
        <f t="shared" si="8"/>
        <v>non</v>
      </c>
      <c r="AD55" s="1" t="str">
        <f t="shared" si="8"/>
        <v>non</v>
      </c>
      <c r="AE55" s="1" t="str">
        <f t="shared" si="8"/>
        <v>non</v>
      </c>
    </row>
    <row r="56" spans="1:31" ht="15.75" x14ac:dyDescent="0.25">
      <c r="A56" s="7" t="s">
        <v>196</v>
      </c>
      <c r="B56" s="1" t="str">
        <f t="shared" si="4"/>
        <v>non</v>
      </c>
      <c r="C56" s="1" t="str">
        <f t="shared" si="4"/>
        <v>non</v>
      </c>
      <c r="D56" s="1" t="str">
        <f t="shared" si="4"/>
        <v>non</v>
      </c>
      <c r="E56" s="1" t="str">
        <f t="shared" si="4"/>
        <v>non</v>
      </c>
      <c r="F56" s="1" t="str">
        <f t="shared" ref="F56:AE56" si="9">IF((F8&gt;0)+(F32&gt;0),"oui","non")</f>
        <v>non</v>
      </c>
      <c r="G56" s="1" t="str">
        <f t="shared" si="9"/>
        <v>non</v>
      </c>
      <c r="H56" s="1" t="str">
        <f t="shared" si="9"/>
        <v>non</v>
      </c>
      <c r="I56" s="1" t="str">
        <f t="shared" si="9"/>
        <v>non</v>
      </c>
      <c r="J56" s="1" t="str">
        <f t="shared" si="9"/>
        <v>non</v>
      </c>
      <c r="K56" s="1" t="str">
        <f t="shared" si="9"/>
        <v>non</v>
      </c>
      <c r="L56" s="1" t="str">
        <f t="shared" si="9"/>
        <v>non</v>
      </c>
      <c r="M56" s="1" t="str">
        <f t="shared" si="9"/>
        <v>non</v>
      </c>
      <c r="N56" s="1" t="str">
        <f t="shared" si="9"/>
        <v>non</v>
      </c>
      <c r="O56" s="1" t="str">
        <f t="shared" si="9"/>
        <v>non</v>
      </c>
      <c r="P56" s="1" t="str">
        <f t="shared" si="9"/>
        <v>non</v>
      </c>
      <c r="Q56" s="1" t="str">
        <f t="shared" si="9"/>
        <v>non</v>
      </c>
      <c r="R56" s="1" t="str">
        <f t="shared" si="9"/>
        <v>non</v>
      </c>
      <c r="S56" s="1" t="str">
        <f t="shared" si="9"/>
        <v>non</v>
      </c>
      <c r="T56" s="1" t="str">
        <f t="shared" si="9"/>
        <v>non</v>
      </c>
      <c r="U56" s="1" t="str">
        <f t="shared" si="9"/>
        <v>non</v>
      </c>
      <c r="V56" s="1" t="str">
        <f t="shared" si="9"/>
        <v>non</v>
      </c>
      <c r="W56" s="1" t="str">
        <f t="shared" si="9"/>
        <v>non</v>
      </c>
      <c r="X56" s="1" t="str">
        <f t="shared" si="9"/>
        <v>non</v>
      </c>
      <c r="Y56" s="1" t="str">
        <f t="shared" si="9"/>
        <v>non</v>
      </c>
      <c r="Z56" s="1" t="str">
        <f t="shared" si="9"/>
        <v>non</v>
      </c>
      <c r="AA56" s="1" t="str">
        <f t="shared" si="9"/>
        <v>non</v>
      </c>
      <c r="AB56" s="1" t="str">
        <f t="shared" si="9"/>
        <v>non</v>
      </c>
      <c r="AC56" s="1" t="str">
        <f t="shared" si="9"/>
        <v>non</v>
      </c>
      <c r="AD56" s="1" t="str">
        <f t="shared" si="9"/>
        <v>non</v>
      </c>
      <c r="AE56" s="1" t="str">
        <f t="shared" si="9"/>
        <v>non</v>
      </c>
    </row>
    <row r="57" spans="1:31" ht="15.75" x14ac:dyDescent="0.25">
      <c r="A57" s="7" t="s">
        <v>197</v>
      </c>
      <c r="B57" s="1" t="str">
        <f t="shared" si="4"/>
        <v>non</v>
      </c>
      <c r="C57" s="1" t="str">
        <f t="shared" si="4"/>
        <v>non</v>
      </c>
      <c r="D57" s="1" t="str">
        <f t="shared" si="4"/>
        <v>non</v>
      </c>
      <c r="E57" s="1" t="str">
        <f t="shared" si="4"/>
        <v>non</v>
      </c>
      <c r="F57" s="1" t="str">
        <f t="shared" ref="F57:AE57" si="10">IF((F9&gt;0)+(F33&gt;0),"oui","non")</f>
        <v>non</v>
      </c>
      <c r="G57" s="1" t="str">
        <f t="shared" si="10"/>
        <v>non</v>
      </c>
      <c r="H57" s="1" t="str">
        <f t="shared" si="10"/>
        <v>non</v>
      </c>
      <c r="I57" s="1" t="str">
        <f t="shared" si="10"/>
        <v>non</v>
      </c>
      <c r="J57" s="1" t="str">
        <f t="shared" si="10"/>
        <v>non</v>
      </c>
      <c r="K57" s="1" t="str">
        <f t="shared" si="10"/>
        <v>non</v>
      </c>
      <c r="L57" s="1" t="str">
        <f t="shared" si="10"/>
        <v>non</v>
      </c>
      <c r="M57" s="1" t="str">
        <f t="shared" si="10"/>
        <v>non</v>
      </c>
      <c r="N57" s="1" t="str">
        <f t="shared" si="10"/>
        <v>non</v>
      </c>
      <c r="O57" s="1" t="str">
        <f t="shared" si="10"/>
        <v>non</v>
      </c>
      <c r="P57" s="1" t="str">
        <f t="shared" si="10"/>
        <v>non</v>
      </c>
      <c r="Q57" s="1" t="str">
        <f t="shared" si="10"/>
        <v>non</v>
      </c>
      <c r="R57" s="1" t="str">
        <f t="shared" si="10"/>
        <v>non</v>
      </c>
      <c r="S57" s="1" t="str">
        <f t="shared" si="10"/>
        <v>non</v>
      </c>
      <c r="T57" s="1" t="str">
        <f t="shared" si="10"/>
        <v>non</v>
      </c>
      <c r="U57" s="1" t="str">
        <f t="shared" si="10"/>
        <v>non</v>
      </c>
      <c r="V57" s="1" t="str">
        <f t="shared" si="10"/>
        <v>non</v>
      </c>
      <c r="W57" s="1" t="str">
        <f t="shared" si="10"/>
        <v>non</v>
      </c>
      <c r="X57" s="1" t="str">
        <f t="shared" si="10"/>
        <v>non</v>
      </c>
      <c r="Y57" s="1" t="str">
        <f t="shared" si="10"/>
        <v>non</v>
      </c>
      <c r="Z57" s="1" t="str">
        <f t="shared" si="10"/>
        <v>non</v>
      </c>
      <c r="AA57" s="1" t="str">
        <f t="shared" si="10"/>
        <v>non</v>
      </c>
      <c r="AB57" s="1" t="str">
        <f t="shared" si="10"/>
        <v>non</v>
      </c>
      <c r="AC57" s="1" t="str">
        <f t="shared" si="10"/>
        <v>non</v>
      </c>
      <c r="AD57" s="1" t="str">
        <f t="shared" si="10"/>
        <v>non</v>
      </c>
      <c r="AE57" s="1" t="str">
        <f t="shared" si="10"/>
        <v>non</v>
      </c>
    </row>
    <row r="58" spans="1:31" ht="15.75" x14ac:dyDescent="0.25">
      <c r="A58" s="7" t="s">
        <v>198</v>
      </c>
      <c r="B58" s="1" t="str">
        <f t="shared" si="4"/>
        <v>non</v>
      </c>
      <c r="C58" s="1" t="str">
        <f t="shared" si="4"/>
        <v>non</v>
      </c>
      <c r="D58" s="1" t="str">
        <f t="shared" si="4"/>
        <v>non</v>
      </c>
      <c r="E58" s="1" t="str">
        <f t="shared" si="4"/>
        <v>non</v>
      </c>
      <c r="F58" s="1" t="str">
        <f t="shared" ref="F58:AE58" si="11">IF((F10&gt;0)+(F34&gt;0),"oui","non")</f>
        <v>non</v>
      </c>
      <c r="G58" s="1" t="str">
        <f t="shared" si="11"/>
        <v>non</v>
      </c>
      <c r="H58" s="1" t="str">
        <f t="shared" si="11"/>
        <v>non</v>
      </c>
      <c r="I58" s="1" t="str">
        <f t="shared" si="11"/>
        <v>non</v>
      </c>
      <c r="J58" s="1" t="str">
        <f t="shared" si="11"/>
        <v>non</v>
      </c>
      <c r="K58" s="1" t="str">
        <f t="shared" si="11"/>
        <v>non</v>
      </c>
      <c r="L58" s="1" t="str">
        <f t="shared" si="11"/>
        <v>non</v>
      </c>
      <c r="M58" s="1" t="str">
        <f t="shared" si="11"/>
        <v>non</v>
      </c>
      <c r="N58" s="1" t="str">
        <f t="shared" si="11"/>
        <v>non</v>
      </c>
      <c r="O58" s="1" t="str">
        <f t="shared" si="11"/>
        <v>non</v>
      </c>
      <c r="P58" s="1" t="str">
        <f t="shared" si="11"/>
        <v>non</v>
      </c>
      <c r="Q58" s="1" t="str">
        <f t="shared" si="11"/>
        <v>non</v>
      </c>
      <c r="R58" s="1" t="str">
        <f t="shared" si="11"/>
        <v>non</v>
      </c>
      <c r="S58" s="1" t="str">
        <f t="shared" si="11"/>
        <v>non</v>
      </c>
      <c r="T58" s="1" t="str">
        <f t="shared" si="11"/>
        <v>non</v>
      </c>
      <c r="U58" s="1" t="str">
        <f t="shared" si="11"/>
        <v>non</v>
      </c>
      <c r="V58" s="1" t="str">
        <f t="shared" si="11"/>
        <v>non</v>
      </c>
      <c r="W58" s="1" t="str">
        <f t="shared" si="11"/>
        <v>non</v>
      </c>
      <c r="X58" s="1" t="str">
        <f t="shared" si="11"/>
        <v>non</v>
      </c>
      <c r="Y58" s="1" t="str">
        <f t="shared" si="11"/>
        <v>non</v>
      </c>
      <c r="Z58" s="1" t="str">
        <f t="shared" si="11"/>
        <v>non</v>
      </c>
      <c r="AA58" s="1" t="str">
        <f t="shared" si="11"/>
        <v>non</v>
      </c>
      <c r="AB58" s="1" t="str">
        <f t="shared" si="11"/>
        <v>non</v>
      </c>
      <c r="AC58" s="1" t="str">
        <f t="shared" si="11"/>
        <v>non</v>
      </c>
      <c r="AD58" s="1" t="str">
        <f t="shared" si="11"/>
        <v>non</v>
      </c>
      <c r="AE58" s="1" t="str">
        <f t="shared" si="11"/>
        <v>non</v>
      </c>
    </row>
    <row r="59" spans="1:31" ht="15.75" x14ac:dyDescent="0.25">
      <c r="A59" s="7" t="s">
        <v>199</v>
      </c>
      <c r="B59" s="1" t="str">
        <f t="shared" si="4"/>
        <v>non</v>
      </c>
      <c r="C59" s="1" t="str">
        <f t="shared" si="4"/>
        <v>non</v>
      </c>
      <c r="D59" s="1" t="str">
        <f t="shared" si="4"/>
        <v>non</v>
      </c>
      <c r="E59" s="1" t="str">
        <f t="shared" si="4"/>
        <v>non</v>
      </c>
      <c r="F59" s="1" t="str">
        <f t="shared" ref="F59:AE59" si="12">IF((F11&gt;0)+(F35&gt;0),"oui","non")</f>
        <v>non</v>
      </c>
      <c r="G59" s="1" t="str">
        <f t="shared" si="12"/>
        <v>non</v>
      </c>
      <c r="H59" s="1" t="str">
        <f t="shared" si="12"/>
        <v>non</v>
      </c>
      <c r="I59" s="1" t="str">
        <f t="shared" si="12"/>
        <v>non</v>
      </c>
      <c r="J59" s="1" t="str">
        <f t="shared" si="12"/>
        <v>non</v>
      </c>
      <c r="K59" s="1" t="str">
        <f t="shared" si="12"/>
        <v>non</v>
      </c>
      <c r="L59" s="1" t="str">
        <f t="shared" si="12"/>
        <v>non</v>
      </c>
      <c r="M59" s="1" t="str">
        <f t="shared" si="12"/>
        <v>non</v>
      </c>
      <c r="N59" s="1" t="str">
        <f t="shared" si="12"/>
        <v>non</v>
      </c>
      <c r="O59" s="1" t="str">
        <f t="shared" si="12"/>
        <v>non</v>
      </c>
      <c r="P59" s="1" t="str">
        <f t="shared" si="12"/>
        <v>non</v>
      </c>
      <c r="Q59" s="1" t="str">
        <f t="shared" si="12"/>
        <v>non</v>
      </c>
      <c r="R59" s="1" t="str">
        <f t="shared" si="12"/>
        <v>non</v>
      </c>
      <c r="S59" s="1" t="str">
        <f t="shared" si="12"/>
        <v>non</v>
      </c>
      <c r="T59" s="1" t="str">
        <f t="shared" si="12"/>
        <v>non</v>
      </c>
      <c r="U59" s="1" t="str">
        <f t="shared" si="12"/>
        <v>non</v>
      </c>
      <c r="V59" s="1" t="str">
        <f t="shared" si="12"/>
        <v>non</v>
      </c>
      <c r="W59" s="1" t="str">
        <f t="shared" si="12"/>
        <v>non</v>
      </c>
      <c r="X59" s="1" t="str">
        <f t="shared" si="12"/>
        <v>non</v>
      </c>
      <c r="Y59" s="1" t="str">
        <f t="shared" si="12"/>
        <v>non</v>
      </c>
      <c r="Z59" s="1" t="str">
        <f t="shared" si="12"/>
        <v>non</v>
      </c>
      <c r="AA59" s="1" t="str">
        <f t="shared" si="12"/>
        <v>non</v>
      </c>
      <c r="AB59" s="1" t="str">
        <f t="shared" si="12"/>
        <v>non</v>
      </c>
      <c r="AC59" s="1" t="str">
        <f t="shared" si="12"/>
        <v>non</v>
      </c>
      <c r="AD59" s="1" t="str">
        <f t="shared" si="12"/>
        <v>non</v>
      </c>
      <c r="AE59" s="1" t="str">
        <f t="shared" si="12"/>
        <v>non</v>
      </c>
    </row>
    <row r="60" spans="1:31" ht="15.75" x14ac:dyDescent="0.25">
      <c r="A60" s="7" t="s">
        <v>200</v>
      </c>
      <c r="B60" s="1" t="str">
        <f t="shared" si="4"/>
        <v>non</v>
      </c>
      <c r="C60" s="1" t="str">
        <f t="shared" si="4"/>
        <v>non</v>
      </c>
      <c r="D60" s="1" t="str">
        <f t="shared" si="4"/>
        <v>non</v>
      </c>
      <c r="E60" s="1" t="str">
        <f t="shared" si="4"/>
        <v>non</v>
      </c>
      <c r="F60" s="1" t="str">
        <f t="shared" ref="F60:AE60" si="13">IF((F12&gt;0)+(F36&gt;0),"oui","non")</f>
        <v>non</v>
      </c>
      <c r="G60" s="1" t="str">
        <f t="shared" si="13"/>
        <v>non</v>
      </c>
      <c r="H60" s="1" t="str">
        <f t="shared" si="13"/>
        <v>non</v>
      </c>
      <c r="I60" s="1" t="str">
        <f t="shared" si="13"/>
        <v>non</v>
      </c>
      <c r="J60" s="1" t="str">
        <f t="shared" si="13"/>
        <v>non</v>
      </c>
      <c r="K60" s="1" t="str">
        <f t="shared" si="13"/>
        <v>non</v>
      </c>
      <c r="L60" s="1" t="str">
        <f t="shared" si="13"/>
        <v>non</v>
      </c>
      <c r="M60" s="1" t="str">
        <f t="shared" si="13"/>
        <v>non</v>
      </c>
      <c r="N60" s="1" t="str">
        <f t="shared" si="13"/>
        <v>non</v>
      </c>
      <c r="O60" s="1" t="str">
        <f t="shared" si="13"/>
        <v>non</v>
      </c>
      <c r="P60" s="1" t="str">
        <f t="shared" si="13"/>
        <v>non</v>
      </c>
      <c r="Q60" s="1" t="str">
        <f t="shared" si="13"/>
        <v>non</v>
      </c>
      <c r="R60" s="1" t="str">
        <f t="shared" si="13"/>
        <v>non</v>
      </c>
      <c r="S60" s="1" t="str">
        <f t="shared" si="13"/>
        <v>non</v>
      </c>
      <c r="T60" s="1" t="str">
        <f t="shared" si="13"/>
        <v>non</v>
      </c>
      <c r="U60" s="1" t="str">
        <f t="shared" si="13"/>
        <v>non</v>
      </c>
      <c r="V60" s="1" t="str">
        <f t="shared" si="13"/>
        <v>non</v>
      </c>
      <c r="W60" s="1" t="str">
        <f t="shared" si="13"/>
        <v>non</v>
      </c>
      <c r="X60" s="1" t="str">
        <f t="shared" si="13"/>
        <v>non</v>
      </c>
      <c r="Y60" s="1" t="str">
        <f t="shared" si="13"/>
        <v>non</v>
      </c>
      <c r="Z60" s="1" t="str">
        <f t="shared" si="13"/>
        <v>non</v>
      </c>
      <c r="AA60" s="1" t="str">
        <f t="shared" si="13"/>
        <v>non</v>
      </c>
      <c r="AB60" s="1" t="str">
        <f t="shared" si="13"/>
        <v>non</v>
      </c>
      <c r="AC60" s="1" t="str">
        <f t="shared" si="13"/>
        <v>non</v>
      </c>
      <c r="AD60" s="1" t="str">
        <f t="shared" si="13"/>
        <v>non</v>
      </c>
      <c r="AE60" s="1" t="str">
        <f t="shared" si="13"/>
        <v>non</v>
      </c>
    </row>
    <row r="61" spans="1:31" ht="15.75" x14ac:dyDescent="0.25">
      <c r="A61" s="7" t="s">
        <v>201</v>
      </c>
      <c r="B61" s="1" t="str">
        <f t="shared" si="4"/>
        <v>non</v>
      </c>
      <c r="C61" s="1" t="str">
        <f t="shared" si="4"/>
        <v>non</v>
      </c>
      <c r="D61" s="1" t="str">
        <f t="shared" si="4"/>
        <v>non</v>
      </c>
      <c r="E61" s="1" t="str">
        <f t="shared" si="4"/>
        <v>non</v>
      </c>
      <c r="F61" s="1" t="str">
        <f t="shared" ref="F61:AE61" si="14">IF((F13&gt;0)+(F37&gt;0),"oui","non")</f>
        <v>non</v>
      </c>
      <c r="G61" s="1" t="str">
        <f t="shared" si="14"/>
        <v>non</v>
      </c>
      <c r="H61" s="1" t="str">
        <f t="shared" si="14"/>
        <v>non</v>
      </c>
      <c r="I61" s="1" t="str">
        <f t="shared" si="14"/>
        <v>non</v>
      </c>
      <c r="J61" s="1" t="str">
        <f t="shared" si="14"/>
        <v>non</v>
      </c>
      <c r="K61" s="1" t="str">
        <f t="shared" si="14"/>
        <v>non</v>
      </c>
      <c r="L61" s="1" t="str">
        <f t="shared" si="14"/>
        <v>non</v>
      </c>
      <c r="M61" s="1" t="str">
        <f t="shared" si="14"/>
        <v>non</v>
      </c>
      <c r="N61" s="1" t="str">
        <f t="shared" si="14"/>
        <v>non</v>
      </c>
      <c r="O61" s="1" t="str">
        <f t="shared" si="14"/>
        <v>non</v>
      </c>
      <c r="P61" s="1" t="str">
        <f t="shared" si="14"/>
        <v>non</v>
      </c>
      <c r="Q61" s="1" t="str">
        <f t="shared" si="14"/>
        <v>non</v>
      </c>
      <c r="R61" s="1" t="str">
        <f t="shared" si="14"/>
        <v>non</v>
      </c>
      <c r="S61" s="1" t="str">
        <f t="shared" si="14"/>
        <v>non</v>
      </c>
      <c r="T61" s="1" t="str">
        <f t="shared" si="14"/>
        <v>non</v>
      </c>
      <c r="U61" s="1" t="str">
        <f t="shared" si="14"/>
        <v>non</v>
      </c>
      <c r="V61" s="1" t="str">
        <f t="shared" si="14"/>
        <v>non</v>
      </c>
      <c r="W61" s="1" t="str">
        <f t="shared" si="14"/>
        <v>non</v>
      </c>
      <c r="X61" s="1" t="str">
        <f t="shared" si="14"/>
        <v>non</v>
      </c>
      <c r="Y61" s="1" t="str">
        <f t="shared" si="14"/>
        <v>non</v>
      </c>
      <c r="Z61" s="1" t="str">
        <f t="shared" si="14"/>
        <v>non</v>
      </c>
      <c r="AA61" s="1" t="str">
        <f t="shared" si="14"/>
        <v>non</v>
      </c>
      <c r="AB61" s="1" t="str">
        <f t="shared" si="14"/>
        <v>non</v>
      </c>
      <c r="AC61" s="1" t="str">
        <f t="shared" si="14"/>
        <v>non</v>
      </c>
      <c r="AD61" s="1" t="str">
        <f t="shared" si="14"/>
        <v>non</v>
      </c>
      <c r="AE61" s="1" t="str">
        <f t="shared" si="14"/>
        <v>non</v>
      </c>
    </row>
    <row r="62" spans="1:31" ht="15.75" x14ac:dyDescent="0.25">
      <c r="A62" s="7" t="s">
        <v>202</v>
      </c>
      <c r="B62" s="1" t="str">
        <f t="shared" si="4"/>
        <v>non</v>
      </c>
      <c r="C62" s="1" t="str">
        <f t="shared" si="4"/>
        <v>non</v>
      </c>
      <c r="D62" s="1" t="str">
        <f t="shared" si="4"/>
        <v>non</v>
      </c>
      <c r="E62" s="1" t="str">
        <f t="shared" si="4"/>
        <v>non</v>
      </c>
      <c r="F62" s="1" t="str">
        <f t="shared" ref="F62:AE62" si="15">IF((F14&gt;0)+(F38&gt;0),"oui","non")</f>
        <v>non</v>
      </c>
      <c r="G62" s="1" t="str">
        <f t="shared" si="15"/>
        <v>non</v>
      </c>
      <c r="H62" s="1" t="str">
        <f t="shared" si="15"/>
        <v>non</v>
      </c>
      <c r="I62" s="1" t="str">
        <f t="shared" si="15"/>
        <v>non</v>
      </c>
      <c r="J62" s="1" t="str">
        <f t="shared" si="15"/>
        <v>non</v>
      </c>
      <c r="K62" s="1" t="str">
        <f t="shared" si="15"/>
        <v>non</v>
      </c>
      <c r="L62" s="1" t="str">
        <f t="shared" si="15"/>
        <v>non</v>
      </c>
      <c r="M62" s="1" t="str">
        <f t="shared" si="15"/>
        <v>non</v>
      </c>
      <c r="N62" s="1" t="str">
        <f t="shared" si="15"/>
        <v>non</v>
      </c>
      <c r="O62" s="1" t="str">
        <f t="shared" si="15"/>
        <v>non</v>
      </c>
      <c r="P62" s="1" t="str">
        <f t="shared" si="15"/>
        <v>non</v>
      </c>
      <c r="Q62" s="1" t="str">
        <f t="shared" si="15"/>
        <v>non</v>
      </c>
      <c r="R62" s="1" t="str">
        <f t="shared" si="15"/>
        <v>non</v>
      </c>
      <c r="S62" s="1" t="str">
        <f t="shared" si="15"/>
        <v>non</v>
      </c>
      <c r="T62" s="1" t="str">
        <f t="shared" si="15"/>
        <v>non</v>
      </c>
      <c r="U62" s="1" t="str">
        <f t="shared" si="15"/>
        <v>non</v>
      </c>
      <c r="V62" s="1" t="str">
        <f t="shared" si="15"/>
        <v>non</v>
      </c>
      <c r="W62" s="1" t="str">
        <f t="shared" si="15"/>
        <v>non</v>
      </c>
      <c r="X62" s="1" t="str">
        <f t="shared" si="15"/>
        <v>non</v>
      </c>
      <c r="Y62" s="1" t="str">
        <f t="shared" si="15"/>
        <v>non</v>
      </c>
      <c r="Z62" s="1" t="str">
        <f t="shared" si="15"/>
        <v>non</v>
      </c>
      <c r="AA62" s="1" t="str">
        <f t="shared" si="15"/>
        <v>non</v>
      </c>
      <c r="AB62" s="1" t="str">
        <f t="shared" si="15"/>
        <v>non</v>
      </c>
      <c r="AC62" s="1" t="str">
        <f t="shared" si="15"/>
        <v>non</v>
      </c>
      <c r="AD62" s="1" t="str">
        <f t="shared" si="15"/>
        <v>non</v>
      </c>
      <c r="AE62" s="1" t="str">
        <f t="shared" si="15"/>
        <v>non</v>
      </c>
    </row>
    <row r="63" spans="1:31" ht="15.75" x14ac:dyDescent="0.25">
      <c r="A63" s="7" t="s">
        <v>203</v>
      </c>
      <c r="B63" s="1" t="str">
        <f t="shared" si="4"/>
        <v>non</v>
      </c>
      <c r="C63" s="1" t="str">
        <f t="shared" si="4"/>
        <v>non</v>
      </c>
      <c r="D63" s="1" t="str">
        <f t="shared" si="4"/>
        <v>non</v>
      </c>
      <c r="E63" s="1" t="str">
        <f t="shared" si="4"/>
        <v>non</v>
      </c>
      <c r="F63" s="1" t="str">
        <f t="shared" ref="F63:AE63" si="16">IF((F15&gt;0)+(F39&gt;0),"oui","non")</f>
        <v>non</v>
      </c>
      <c r="G63" s="1" t="str">
        <f t="shared" si="16"/>
        <v>non</v>
      </c>
      <c r="H63" s="1" t="str">
        <f t="shared" si="16"/>
        <v>non</v>
      </c>
      <c r="I63" s="1" t="str">
        <f t="shared" si="16"/>
        <v>non</v>
      </c>
      <c r="J63" s="1" t="str">
        <f t="shared" si="16"/>
        <v>non</v>
      </c>
      <c r="K63" s="1" t="str">
        <f t="shared" si="16"/>
        <v>non</v>
      </c>
      <c r="L63" s="1" t="str">
        <f t="shared" si="16"/>
        <v>non</v>
      </c>
      <c r="M63" s="1" t="str">
        <f t="shared" si="16"/>
        <v>non</v>
      </c>
      <c r="N63" s="1" t="str">
        <f t="shared" si="16"/>
        <v>non</v>
      </c>
      <c r="O63" s="1" t="str">
        <f t="shared" si="16"/>
        <v>non</v>
      </c>
      <c r="P63" s="1" t="str">
        <f t="shared" si="16"/>
        <v>non</v>
      </c>
      <c r="Q63" s="1" t="str">
        <f t="shared" si="16"/>
        <v>non</v>
      </c>
      <c r="R63" s="1" t="str">
        <f t="shared" si="16"/>
        <v>non</v>
      </c>
      <c r="S63" s="1" t="str">
        <f t="shared" si="16"/>
        <v>non</v>
      </c>
      <c r="T63" s="1" t="str">
        <f t="shared" si="16"/>
        <v>non</v>
      </c>
      <c r="U63" s="1" t="str">
        <f t="shared" si="16"/>
        <v>non</v>
      </c>
      <c r="V63" s="1" t="str">
        <f t="shared" si="16"/>
        <v>non</v>
      </c>
      <c r="W63" s="1" t="str">
        <f t="shared" si="16"/>
        <v>non</v>
      </c>
      <c r="X63" s="1" t="str">
        <f t="shared" si="16"/>
        <v>non</v>
      </c>
      <c r="Y63" s="1" t="str">
        <f t="shared" si="16"/>
        <v>non</v>
      </c>
      <c r="Z63" s="1" t="str">
        <f t="shared" si="16"/>
        <v>non</v>
      </c>
      <c r="AA63" s="1" t="str">
        <f t="shared" si="16"/>
        <v>non</v>
      </c>
      <c r="AB63" s="1" t="str">
        <f t="shared" si="16"/>
        <v>non</v>
      </c>
      <c r="AC63" s="1" t="str">
        <f t="shared" si="16"/>
        <v>non</v>
      </c>
      <c r="AD63" s="1" t="str">
        <f t="shared" si="16"/>
        <v>non</v>
      </c>
      <c r="AE63" s="1" t="str">
        <f t="shared" si="16"/>
        <v>non</v>
      </c>
    </row>
    <row r="64" spans="1:31" ht="15.75" x14ac:dyDescent="0.25">
      <c r="A64" s="7" t="s">
        <v>204</v>
      </c>
      <c r="B64" s="1" t="str">
        <f t="shared" si="4"/>
        <v>non</v>
      </c>
      <c r="C64" s="1" t="str">
        <f t="shared" si="4"/>
        <v>non</v>
      </c>
      <c r="D64" s="1" t="str">
        <f t="shared" si="4"/>
        <v>non</v>
      </c>
      <c r="E64" s="1" t="str">
        <f t="shared" si="4"/>
        <v>non</v>
      </c>
      <c r="F64" s="1" t="str">
        <f t="shared" ref="F64:AE64" si="17">IF((F16&gt;0)+(F40&gt;0),"oui","non")</f>
        <v>non</v>
      </c>
      <c r="G64" s="1" t="str">
        <f t="shared" si="17"/>
        <v>non</v>
      </c>
      <c r="H64" s="1" t="str">
        <f t="shared" si="17"/>
        <v>non</v>
      </c>
      <c r="I64" s="1" t="str">
        <f t="shared" si="17"/>
        <v>non</v>
      </c>
      <c r="J64" s="1" t="str">
        <f t="shared" si="17"/>
        <v>non</v>
      </c>
      <c r="K64" s="1" t="str">
        <f t="shared" si="17"/>
        <v>non</v>
      </c>
      <c r="L64" s="1" t="str">
        <f t="shared" si="17"/>
        <v>non</v>
      </c>
      <c r="M64" s="1" t="str">
        <f t="shared" si="17"/>
        <v>non</v>
      </c>
      <c r="N64" s="1" t="str">
        <f t="shared" si="17"/>
        <v>non</v>
      </c>
      <c r="O64" s="1" t="str">
        <f t="shared" si="17"/>
        <v>non</v>
      </c>
      <c r="P64" s="1" t="str">
        <f t="shared" si="17"/>
        <v>non</v>
      </c>
      <c r="Q64" s="1" t="str">
        <f t="shared" si="17"/>
        <v>non</v>
      </c>
      <c r="R64" s="1" t="str">
        <f t="shared" si="17"/>
        <v>non</v>
      </c>
      <c r="S64" s="1" t="str">
        <f t="shared" si="17"/>
        <v>non</v>
      </c>
      <c r="T64" s="1" t="str">
        <f t="shared" si="17"/>
        <v>non</v>
      </c>
      <c r="U64" s="1" t="str">
        <f t="shared" si="17"/>
        <v>non</v>
      </c>
      <c r="V64" s="1" t="str">
        <f t="shared" si="17"/>
        <v>non</v>
      </c>
      <c r="W64" s="1" t="str">
        <f t="shared" si="17"/>
        <v>non</v>
      </c>
      <c r="X64" s="1" t="str">
        <f t="shared" si="17"/>
        <v>non</v>
      </c>
      <c r="Y64" s="1" t="str">
        <f t="shared" si="17"/>
        <v>non</v>
      </c>
      <c r="Z64" s="1" t="str">
        <f t="shared" si="17"/>
        <v>non</v>
      </c>
      <c r="AA64" s="1" t="str">
        <f t="shared" si="17"/>
        <v>non</v>
      </c>
      <c r="AB64" s="1" t="str">
        <f t="shared" si="17"/>
        <v>non</v>
      </c>
      <c r="AC64" s="1" t="str">
        <f t="shared" si="17"/>
        <v>non</v>
      </c>
      <c r="AD64" s="1" t="str">
        <f t="shared" si="17"/>
        <v>non</v>
      </c>
      <c r="AE64" s="1" t="str">
        <f t="shared" si="17"/>
        <v>non</v>
      </c>
    </row>
    <row r="65" spans="1:31" ht="15.75" x14ac:dyDescent="0.25">
      <c r="A65" s="7" t="s">
        <v>205</v>
      </c>
      <c r="B65" s="1" t="str">
        <f t="shared" si="4"/>
        <v>non</v>
      </c>
      <c r="C65" s="1" t="str">
        <f t="shared" si="4"/>
        <v>non</v>
      </c>
      <c r="D65" s="1" t="str">
        <f t="shared" si="4"/>
        <v>non</v>
      </c>
      <c r="E65" s="1" t="str">
        <f t="shared" si="4"/>
        <v>non</v>
      </c>
      <c r="F65" s="1" t="str">
        <f t="shared" ref="F65:AE65" si="18">IF((F17&gt;0)+(F41&gt;0),"oui","non")</f>
        <v>non</v>
      </c>
      <c r="G65" s="1" t="str">
        <f t="shared" si="18"/>
        <v>non</v>
      </c>
      <c r="H65" s="1" t="str">
        <f t="shared" si="18"/>
        <v>non</v>
      </c>
      <c r="I65" s="1" t="str">
        <f t="shared" si="18"/>
        <v>non</v>
      </c>
      <c r="J65" s="1" t="str">
        <f t="shared" si="18"/>
        <v>non</v>
      </c>
      <c r="K65" s="1" t="str">
        <f t="shared" si="18"/>
        <v>non</v>
      </c>
      <c r="L65" s="1" t="str">
        <f t="shared" si="18"/>
        <v>non</v>
      </c>
      <c r="M65" s="1" t="str">
        <f t="shared" si="18"/>
        <v>non</v>
      </c>
      <c r="N65" s="1" t="str">
        <f t="shared" si="18"/>
        <v>non</v>
      </c>
      <c r="O65" s="1" t="str">
        <f t="shared" si="18"/>
        <v>non</v>
      </c>
      <c r="P65" s="1" t="str">
        <f t="shared" si="18"/>
        <v>non</v>
      </c>
      <c r="Q65" s="1" t="str">
        <f t="shared" si="18"/>
        <v>non</v>
      </c>
      <c r="R65" s="1" t="str">
        <f t="shared" si="18"/>
        <v>non</v>
      </c>
      <c r="S65" s="1" t="str">
        <f t="shared" si="18"/>
        <v>non</v>
      </c>
      <c r="T65" s="1" t="str">
        <f t="shared" si="18"/>
        <v>non</v>
      </c>
      <c r="U65" s="1" t="str">
        <f t="shared" si="18"/>
        <v>non</v>
      </c>
      <c r="V65" s="1" t="str">
        <f t="shared" si="18"/>
        <v>non</v>
      </c>
      <c r="W65" s="1" t="str">
        <f t="shared" si="18"/>
        <v>non</v>
      </c>
      <c r="X65" s="1" t="str">
        <f t="shared" si="18"/>
        <v>non</v>
      </c>
      <c r="Y65" s="1" t="str">
        <f t="shared" si="18"/>
        <v>non</v>
      </c>
      <c r="Z65" s="1" t="str">
        <f t="shared" si="18"/>
        <v>non</v>
      </c>
      <c r="AA65" s="1" t="str">
        <f t="shared" si="18"/>
        <v>non</v>
      </c>
      <c r="AB65" s="1" t="str">
        <f t="shared" si="18"/>
        <v>non</v>
      </c>
      <c r="AC65" s="1" t="str">
        <f t="shared" si="18"/>
        <v>non</v>
      </c>
      <c r="AD65" s="1" t="str">
        <f t="shared" si="18"/>
        <v>non</v>
      </c>
      <c r="AE65" s="1" t="str">
        <f t="shared" si="18"/>
        <v>non</v>
      </c>
    </row>
    <row r="66" spans="1:31" ht="15.75" x14ac:dyDescent="0.25">
      <c r="A66" s="7" t="s">
        <v>206</v>
      </c>
      <c r="B66" s="1" t="str">
        <f t="shared" si="4"/>
        <v>non</v>
      </c>
      <c r="C66" s="1" t="str">
        <f t="shared" si="4"/>
        <v>non</v>
      </c>
      <c r="D66" s="1" t="str">
        <f t="shared" si="4"/>
        <v>non</v>
      </c>
      <c r="E66" s="1" t="str">
        <f t="shared" si="4"/>
        <v>non</v>
      </c>
      <c r="F66" s="1" t="str">
        <f t="shared" ref="F66:AE66" si="19">IF((F18&gt;0)+(F42&gt;0),"oui","non")</f>
        <v>non</v>
      </c>
      <c r="G66" s="1" t="str">
        <f t="shared" si="19"/>
        <v>non</v>
      </c>
      <c r="H66" s="1" t="str">
        <f t="shared" si="19"/>
        <v>non</v>
      </c>
      <c r="I66" s="1" t="str">
        <f t="shared" si="19"/>
        <v>non</v>
      </c>
      <c r="J66" s="1" t="str">
        <f t="shared" si="19"/>
        <v>non</v>
      </c>
      <c r="K66" s="1" t="str">
        <f t="shared" si="19"/>
        <v>non</v>
      </c>
      <c r="L66" s="1" t="str">
        <f t="shared" si="19"/>
        <v>non</v>
      </c>
      <c r="M66" s="1" t="str">
        <f t="shared" si="19"/>
        <v>non</v>
      </c>
      <c r="N66" s="1" t="str">
        <f t="shared" si="19"/>
        <v>non</v>
      </c>
      <c r="O66" s="1" t="str">
        <f t="shared" si="19"/>
        <v>non</v>
      </c>
      <c r="P66" s="1" t="str">
        <f t="shared" si="19"/>
        <v>non</v>
      </c>
      <c r="Q66" s="1" t="str">
        <f t="shared" si="19"/>
        <v>non</v>
      </c>
      <c r="R66" s="1" t="str">
        <f t="shared" si="19"/>
        <v>non</v>
      </c>
      <c r="S66" s="1" t="str">
        <f t="shared" si="19"/>
        <v>non</v>
      </c>
      <c r="T66" s="1" t="str">
        <f t="shared" si="19"/>
        <v>non</v>
      </c>
      <c r="U66" s="1" t="str">
        <f t="shared" si="19"/>
        <v>non</v>
      </c>
      <c r="V66" s="1" t="str">
        <f t="shared" si="19"/>
        <v>non</v>
      </c>
      <c r="W66" s="1" t="str">
        <f t="shared" si="19"/>
        <v>non</v>
      </c>
      <c r="X66" s="1" t="str">
        <f t="shared" si="19"/>
        <v>non</v>
      </c>
      <c r="Y66" s="1" t="str">
        <f t="shared" si="19"/>
        <v>non</v>
      </c>
      <c r="Z66" s="1" t="str">
        <f t="shared" si="19"/>
        <v>non</v>
      </c>
      <c r="AA66" s="1" t="str">
        <f t="shared" si="19"/>
        <v>non</v>
      </c>
      <c r="AB66" s="1" t="str">
        <f t="shared" si="19"/>
        <v>non</v>
      </c>
      <c r="AC66" s="1" t="str">
        <f t="shared" si="19"/>
        <v>non</v>
      </c>
      <c r="AD66" s="1" t="str">
        <f t="shared" si="19"/>
        <v>non</v>
      </c>
      <c r="AE66" s="1" t="str">
        <f t="shared" si="19"/>
        <v>non</v>
      </c>
    </row>
    <row r="67" spans="1:31" ht="15.75" x14ac:dyDescent="0.25">
      <c r="A67" s="7" t="s">
        <v>207</v>
      </c>
      <c r="B67" s="1" t="str">
        <f t="shared" si="4"/>
        <v>non</v>
      </c>
      <c r="C67" s="1" t="str">
        <f t="shared" si="4"/>
        <v>non</v>
      </c>
      <c r="D67" s="1" t="str">
        <f t="shared" si="4"/>
        <v>non</v>
      </c>
      <c r="E67" s="1" t="str">
        <f t="shared" si="4"/>
        <v>non</v>
      </c>
      <c r="F67" s="1" t="str">
        <f t="shared" ref="F67:AE67" si="20">IF((F19&gt;0)+(F43&gt;0),"oui","non")</f>
        <v>non</v>
      </c>
      <c r="G67" s="1" t="str">
        <f t="shared" si="20"/>
        <v>non</v>
      </c>
      <c r="H67" s="1" t="str">
        <f t="shared" si="20"/>
        <v>non</v>
      </c>
      <c r="I67" s="1" t="str">
        <f t="shared" si="20"/>
        <v>non</v>
      </c>
      <c r="J67" s="1" t="str">
        <f t="shared" si="20"/>
        <v>non</v>
      </c>
      <c r="K67" s="1" t="str">
        <f t="shared" si="20"/>
        <v>non</v>
      </c>
      <c r="L67" s="1" t="str">
        <f t="shared" si="20"/>
        <v>non</v>
      </c>
      <c r="M67" s="1" t="str">
        <f t="shared" si="20"/>
        <v>non</v>
      </c>
      <c r="N67" s="1" t="str">
        <f t="shared" si="20"/>
        <v>non</v>
      </c>
      <c r="O67" s="1" t="str">
        <f t="shared" si="20"/>
        <v>non</v>
      </c>
      <c r="P67" s="1" t="str">
        <f t="shared" si="20"/>
        <v>non</v>
      </c>
      <c r="Q67" s="1" t="str">
        <f t="shared" si="20"/>
        <v>non</v>
      </c>
      <c r="R67" s="1" t="str">
        <f t="shared" si="20"/>
        <v>non</v>
      </c>
      <c r="S67" s="1" t="str">
        <f t="shared" si="20"/>
        <v>non</v>
      </c>
      <c r="T67" s="1" t="str">
        <f t="shared" si="20"/>
        <v>non</v>
      </c>
      <c r="U67" s="1" t="str">
        <f t="shared" si="20"/>
        <v>non</v>
      </c>
      <c r="V67" s="1" t="str">
        <f t="shared" si="20"/>
        <v>non</v>
      </c>
      <c r="W67" s="1" t="str">
        <f t="shared" si="20"/>
        <v>non</v>
      </c>
      <c r="X67" s="1" t="str">
        <f t="shared" si="20"/>
        <v>non</v>
      </c>
      <c r="Y67" s="1" t="str">
        <f t="shared" si="20"/>
        <v>non</v>
      </c>
      <c r="Z67" s="1" t="str">
        <f t="shared" si="20"/>
        <v>non</v>
      </c>
      <c r="AA67" s="1" t="str">
        <f t="shared" si="20"/>
        <v>non</v>
      </c>
      <c r="AB67" s="1" t="str">
        <f t="shared" si="20"/>
        <v>non</v>
      </c>
      <c r="AC67" s="1" t="str">
        <f t="shared" si="20"/>
        <v>non</v>
      </c>
      <c r="AD67" s="1" t="str">
        <f t="shared" si="20"/>
        <v>non</v>
      </c>
      <c r="AE67" s="1" t="str">
        <f t="shared" si="20"/>
        <v>non</v>
      </c>
    </row>
    <row r="68" spans="1:31" ht="15.75" x14ac:dyDescent="0.25">
      <c r="A68" s="7" t="s">
        <v>208</v>
      </c>
      <c r="B68" s="1" t="str">
        <f t="shared" si="4"/>
        <v>non</v>
      </c>
      <c r="C68" s="1" t="str">
        <f t="shared" si="4"/>
        <v>non</v>
      </c>
      <c r="D68" s="1" t="str">
        <f t="shared" si="4"/>
        <v>non</v>
      </c>
      <c r="E68" s="1" t="str">
        <f t="shared" si="4"/>
        <v>non</v>
      </c>
      <c r="F68" s="1" t="str">
        <f t="shared" ref="F68:AE68" si="21">IF((F20&gt;0)+(F44&gt;0),"oui","non")</f>
        <v>non</v>
      </c>
      <c r="G68" s="1" t="str">
        <f t="shared" si="21"/>
        <v>non</v>
      </c>
      <c r="H68" s="1" t="str">
        <f t="shared" si="21"/>
        <v>non</v>
      </c>
      <c r="I68" s="1" t="str">
        <f t="shared" si="21"/>
        <v>non</v>
      </c>
      <c r="J68" s="1" t="str">
        <f t="shared" si="21"/>
        <v>non</v>
      </c>
      <c r="K68" s="1" t="str">
        <f t="shared" si="21"/>
        <v>non</v>
      </c>
      <c r="L68" s="1" t="str">
        <f t="shared" si="21"/>
        <v>non</v>
      </c>
      <c r="M68" s="1" t="str">
        <f t="shared" si="21"/>
        <v>non</v>
      </c>
      <c r="N68" s="1" t="str">
        <f t="shared" si="21"/>
        <v>non</v>
      </c>
      <c r="O68" s="1" t="str">
        <f t="shared" si="21"/>
        <v>non</v>
      </c>
      <c r="P68" s="1" t="str">
        <f t="shared" si="21"/>
        <v>non</v>
      </c>
      <c r="Q68" s="1" t="str">
        <f t="shared" si="21"/>
        <v>non</v>
      </c>
      <c r="R68" s="1" t="str">
        <f t="shared" si="21"/>
        <v>non</v>
      </c>
      <c r="S68" s="1" t="str">
        <f t="shared" si="21"/>
        <v>non</v>
      </c>
      <c r="T68" s="1" t="str">
        <f t="shared" si="21"/>
        <v>non</v>
      </c>
      <c r="U68" s="1" t="str">
        <f t="shared" si="21"/>
        <v>non</v>
      </c>
      <c r="V68" s="1" t="str">
        <f t="shared" si="21"/>
        <v>non</v>
      </c>
      <c r="W68" s="1" t="str">
        <f t="shared" si="21"/>
        <v>non</v>
      </c>
      <c r="X68" s="1" t="str">
        <f t="shared" si="21"/>
        <v>non</v>
      </c>
      <c r="Y68" s="1" t="str">
        <f t="shared" si="21"/>
        <v>non</v>
      </c>
      <c r="Z68" s="1" t="str">
        <f t="shared" si="21"/>
        <v>non</v>
      </c>
      <c r="AA68" s="1" t="str">
        <f t="shared" si="21"/>
        <v>non</v>
      </c>
      <c r="AB68" s="1" t="str">
        <f t="shared" si="21"/>
        <v>non</v>
      </c>
      <c r="AC68" s="1" t="str">
        <f t="shared" si="21"/>
        <v>non</v>
      </c>
      <c r="AD68" s="1" t="str">
        <f t="shared" si="21"/>
        <v>non</v>
      </c>
      <c r="AE68" s="1" t="str">
        <f t="shared" si="21"/>
        <v>non</v>
      </c>
    </row>
    <row r="69" spans="1:31" ht="15.75" x14ac:dyDescent="0.25">
      <c r="A69" s="7" t="s">
        <v>209</v>
      </c>
      <c r="B69" s="1" t="str">
        <f t="shared" si="4"/>
        <v>non</v>
      </c>
      <c r="C69" s="1" t="str">
        <f t="shared" si="4"/>
        <v>non</v>
      </c>
      <c r="D69" s="1" t="str">
        <f t="shared" si="4"/>
        <v>non</v>
      </c>
      <c r="E69" s="1" t="str">
        <f t="shared" si="4"/>
        <v>non</v>
      </c>
      <c r="F69" s="1" t="str">
        <f t="shared" ref="F69:AE69" si="22">IF((F21&gt;0)+(F45&gt;0),"oui","non")</f>
        <v>non</v>
      </c>
      <c r="G69" s="1" t="str">
        <f t="shared" si="22"/>
        <v>non</v>
      </c>
      <c r="H69" s="1" t="str">
        <f t="shared" si="22"/>
        <v>non</v>
      </c>
      <c r="I69" s="1" t="str">
        <f t="shared" si="22"/>
        <v>non</v>
      </c>
      <c r="J69" s="1" t="str">
        <f t="shared" si="22"/>
        <v>non</v>
      </c>
      <c r="K69" s="1" t="str">
        <f t="shared" si="22"/>
        <v>non</v>
      </c>
      <c r="L69" s="1" t="str">
        <f t="shared" si="22"/>
        <v>non</v>
      </c>
      <c r="M69" s="1" t="str">
        <f t="shared" si="22"/>
        <v>non</v>
      </c>
      <c r="N69" s="1" t="str">
        <f t="shared" si="22"/>
        <v>non</v>
      </c>
      <c r="O69" s="1" t="str">
        <f t="shared" si="22"/>
        <v>non</v>
      </c>
      <c r="P69" s="1" t="str">
        <f t="shared" si="22"/>
        <v>non</v>
      </c>
      <c r="Q69" s="1" t="str">
        <f t="shared" si="22"/>
        <v>non</v>
      </c>
      <c r="R69" s="1" t="str">
        <f t="shared" si="22"/>
        <v>non</v>
      </c>
      <c r="S69" s="1" t="str">
        <f t="shared" si="22"/>
        <v>non</v>
      </c>
      <c r="T69" s="1" t="str">
        <f t="shared" si="22"/>
        <v>non</v>
      </c>
      <c r="U69" s="1" t="str">
        <f t="shared" si="22"/>
        <v>non</v>
      </c>
      <c r="V69" s="1" t="str">
        <f t="shared" si="22"/>
        <v>non</v>
      </c>
      <c r="W69" s="1" t="str">
        <f t="shared" si="22"/>
        <v>non</v>
      </c>
      <c r="X69" s="1" t="str">
        <f t="shared" si="22"/>
        <v>non</v>
      </c>
      <c r="Y69" s="1" t="str">
        <f t="shared" si="22"/>
        <v>non</v>
      </c>
      <c r="Z69" s="1" t="str">
        <f t="shared" si="22"/>
        <v>non</v>
      </c>
      <c r="AA69" s="1" t="str">
        <f t="shared" si="22"/>
        <v>non</v>
      </c>
      <c r="AB69" s="1" t="str">
        <f t="shared" si="22"/>
        <v>non</v>
      </c>
      <c r="AC69" s="1" t="str">
        <f t="shared" si="22"/>
        <v>non</v>
      </c>
      <c r="AD69" s="1" t="str">
        <f t="shared" si="22"/>
        <v>non</v>
      </c>
      <c r="AE69" s="1" t="str">
        <f t="shared" si="22"/>
        <v>non</v>
      </c>
    </row>
    <row r="70" spans="1:31" ht="15.75" x14ac:dyDescent="0.25">
      <c r="A70" s="7" t="s">
        <v>210</v>
      </c>
      <c r="B70" s="1" t="str">
        <f t="shared" si="4"/>
        <v>non</v>
      </c>
      <c r="C70" s="1" t="str">
        <f t="shared" si="4"/>
        <v>non</v>
      </c>
      <c r="D70" s="1" t="str">
        <f t="shared" si="4"/>
        <v>non</v>
      </c>
      <c r="E70" s="1" t="str">
        <f t="shared" si="4"/>
        <v>non</v>
      </c>
      <c r="F70" s="1" t="str">
        <f t="shared" ref="F70:AE70" si="23">IF((F22&gt;0)+(F46&gt;0),"oui","non")</f>
        <v>non</v>
      </c>
      <c r="G70" s="1" t="str">
        <f t="shared" si="23"/>
        <v>non</v>
      </c>
      <c r="H70" s="1" t="str">
        <f t="shared" si="23"/>
        <v>non</v>
      </c>
      <c r="I70" s="1" t="str">
        <f t="shared" si="23"/>
        <v>non</v>
      </c>
      <c r="J70" s="1" t="str">
        <f t="shared" si="23"/>
        <v>non</v>
      </c>
      <c r="K70" s="1" t="str">
        <f t="shared" si="23"/>
        <v>non</v>
      </c>
      <c r="L70" s="1" t="str">
        <f t="shared" si="23"/>
        <v>non</v>
      </c>
      <c r="M70" s="1" t="str">
        <f t="shared" si="23"/>
        <v>non</v>
      </c>
      <c r="N70" s="1" t="str">
        <f t="shared" si="23"/>
        <v>non</v>
      </c>
      <c r="O70" s="1" t="str">
        <f t="shared" si="23"/>
        <v>non</v>
      </c>
      <c r="P70" s="1" t="str">
        <f t="shared" si="23"/>
        <v>non</v>
      </c>
      <c r="Q70" s="1" t="str">
        <f t="shared" si="23"/>
        <v>non</v>
      </c>
      <c r="R70" s="1" t="str">
        <f t="shared" si="23"/>
        <v>non</v>
      </c>
      <c r="S70" s="1" t="str">
        <f t="shared" si="23"/>
        <v>non</v>
      </c>
      <c r="T70" s="1" t="str">
        <f t="shared" si="23"/>
        <v>non</v>
      </c>
      <c r="U70" s="1" t="str">
        <f t="shared" si="23"/>
        <v>non</v>
      </c>
      <c r="V70" s="1" t="str">
        <f t="shared" si="23"/>
        <v>non</v>
      </c>
      <c r="W70" s="1" t="str">
        <f t="shared" si="23"/>
        <v>non</v>
      </c>
      <c r="X70" s="1" t="str">
        <f t="shared" si="23"/>
        <v>non</v>
      </c>
      <c r="Y70" s="1" t="str">
        <f t="shared" si="23"/>
        <v>non</v>
      </c>
      <c r="Z70" s="1" t="str">
        <f t="shared" si="23"/>
        <v>non</v>
      </c>
      <c r="AA70" s="1" t="str">
        <f t="shared" si="23"/>
        <v>non</v>
      </c>
      <c r="AB70" s="1" t="str">
        <f t="shared" si="23"/>
        <v>non</v>
      </c>
      <c r="AC70" s="1" t="str">
        <f t="shared" si="23"/>
        <v>non</v>
      </c>
      <c r="AD70" s="1" t="str">
        <f t="shared" si="23"/>
        <v>non</v>
      </c>
      <c r="AE70" s="1" t="str">
        <f t="shared" si="23"/>
        <v>non</v>
      </c>
    </row>
    <row r="71" spans="1:31" ht="18.75" x14ac:dyDescent="0.25">
      <c r="A71" s="3" t="s">
        <v>211</v>
      </c>
      <c r="B71" s="2">
        <f>COUNTIF(B51:B70,"oui")</f>
        <v>0</v>
      </c>
      <c r="C71" s="2">
        <f t="shared" ref="C71:E71" si="24">COUNTIF(C51:C70,"oui")</f>
        <v>0</v>
      </c>
      <c r="D71" s="2">
        <f t="shared" si="24"/>
        <v>0</v>
      </c>
      <c r="E71" s="2">
        <f t="shared" si="24"/>
        <v>0</v>
      </c>
      <c r="F71" s="2">
        <f t="shared" ref="F71" si="25">COUNTIF(F51:F70,"oui")</f>
        <v>0</v>
      </c>
      <c r="G71" s="2">
        <f t="shared" ref="G71" si="26">COUNTIF(G51:G70,"oui")</f>
        <v>0</v>
      </c>
      <c r="H71" s="2">
        <f t="shared" ref="H71" si="27">COUNTIF(H51:H70,"oui")</f>
        <v>0</v>
      </c>
      <c r="I71" s="2">
        <f t="shared" ref="I71" si="28">COUNTIF(I51:I70,"oui")</f>
        <v>0</v>
      </c>
      <c r="J71" s="2">
        <f t="shared" ref="J71" si="29">COUNTIF(J51:J70,"oui")</f>
        <v>0</v>
      </c>
      <c r="K71" s="2">
        <f t="shared" ref="K71" si="30">COUNTIF(K51:K70,"oui")</f>
        <v>0</v>
      </c>
      <c r="L71" s="2">
        <f t="shared" ref="L71" si="31">COUNTIF(L51:L70,"oui")</f>
        <v>0</v>
      </c>
      <c r="M71" s="2">
        <f t="shared" ref="M71" si="32">COUNTIF(M51:M70,"oui")</f>
        <v>0</v>
      </c>
      <c r="N71" s="2">
        <f t="shared" ref="N71" si="33">COUNTIF(N51:N70,"oui")</f>
        <v>0</v>
      </c>
      <c r="O71" s="2">
        <f t="shared" ref="O71" si="34">COUNTIF(O51:O70,"oui")</f>
        <v>0</v>
      </c>
      <c r="P71" s="2">
        <f t="shared" ref="P71" si="35">COUNTIF(P51:P70,"oui")</f>
        <v>0</v>
      </c>
      <c r="Q71" s="2">
        <f t="shared" ref="Q71" si="36">COUNTIF(Q51:Q70,"oui")</f>
        <v>0</v>
      </c>
      <c r="R71" s="2">
        <f t="shared" ref="R71" si="37">COUNTIF(R51:R70,"oui")</f>
        <v>0</v>
      </c>
      <c r="S71" s="2">
        <f t="shared" ref="S71" si="38">COUNTIF(S51:S70,"oui")</f>
        <v>0</v>
      </c>
      <c r="T71" s="2">
        <f t="shared" ref="T71" si="39">COUNTIF(T51:T70,"oui")</f>
        <v>0</v>
      </c>
      <c r="U71" s="2">
        <f t="shared" ref="U71" si="40">COUNTIF(U51:U70,"oui")</f>
        <v>0</v>
      </c>
      <c r="V71" s="2">
        <f t="shared" ref="V71" si="41">COUNTIF(V51:V70,"oui")</f>
        <v>0</v>
      </c>
      <c r="W71" s="2">
        <f t="shared" ref="W71" si="42">COUNTIF(W51:W70,"oui")</f>
        <v>0</v>
      </c>
      <c r="X71" s="2">
        <f t="shared" ref="X71" si="43">COUNTIF(X51:X70,"oui")</f>
        <v>0</v>
      </c>
      <c r="Y71" s="2">
        <f t="shared" ref="Y71" si="44">COUNTIF(Y51:Y70,"oui")</f>
        <v>0</v>
      </c>
      <c r="Z71" s="2">
        <f t="shared" ref="Z71" si="45">COUNTIF(Z51:Z70,"oui")</f>
        <v>0</v>
      </c>
      <c r="AA71" s="2">
        <f t="shared" ref="AA71" si="46">COUNTIF(AA51:AA70,"oui")</f>
        <v>0</v>
      </c>
      <c r="AB71" s="2">
        <f t="shared" ref="AB71" si="47">COUNTIF(AB51:AB70,"oui")</f>
        <v>0</v>
      </c>
      <c r="AC71" s="2">
        <f t="shared" ref="AC71" si="48">COUNTIF(AC51:AC70,"oui")</f>
        <v>0</v>
      </c>
      <c r="AD71" s="2">
        <f t="shared" ref="AD71" si="49">COUNTIF(AD51:AD70,"oui")</f>
        <v>0</v>
      </c>
      <c r="AE71" s="2">
        <f t="shared" ref="AE71" si="50">COUNTIF(AE51:AE70,"oui")</f>
        <v>0</v>
      </c>
    </row>
    <row r="72" spans="1:31" x14ac:dyDescent="0.25">
      <c r="B72" s="6"/>
      <c r="C72" s="6"/>
    </row>
    <row r="73" spans="1:31" x14ac:dyDescent="0.25">
      <c r="B73" s="6"/>
      <c r="C73" s="6"/>
    </row>
    <row r="74" spans="1:31" x14ac:dyDescent="0.25">
      <c r="B74" s="6"/>
      <c r="C74" s="6"/>
    </row>
    <row r="75" spans="1:31" x14ac:dyDescent="0.25">
      <c r="B75" s="6"/>
      <c r="C75" s="6"/>
    </row>
    <row r="76" spans="1:31" x14ac:dyDescent="0.25">
      <c r="B76" s="6"/>
      <c r="C76" s="6"/>
    </row>
    <row r="77" spans="1:31" x14ac:dyDescent="0.25">
      <c r="B77" s="6"/>
      <c r="C77" s="6"/>
    </row>
    <row r="78" spans="1:31" x14ac:dyDescent="0.25">
      <c r="B78" s="6"/>
      <c r="C78" s="6"/>
    </row>
    <row r="79" spans="1:31" x14ac:dyDescent="0.25">
      <c r="B79" s="6"/>
      <c r="C79" s="6"/>
    </row>
  </sheetData>
  <mergeCells count="3">
    <mergeCell ref="A1:AE1"/>
    <mergeCell ref="A25:AE25"/>
    <mergeCell ref="A49:AE49"/>
  </mergeCells>
  <conditionalFormatting sqref="B3:AE22">
    <cfRule type="cellIs" dxfId="74" priority="663" operator="equal">
      <formula>3</formula>
    </cfRule>
  </conditionalFormatting>
  <conditionalFormatting sqref="B3:AE22">
    <cfRule type="cellIs" dxfId="73" priority="664" operator="equal">
      <formula>3</formula>
    </cfRule>
    <cfRule type="cellIs" dxfId="72" priority="665" operator="equal">
      <formula>2</formula>
    </cfRule>
    <cfRule type="cellIs" dxfId="71" priority="666" operator="equal">
      <formula>1</formula>
    </cfRule>
  </conditionalFormatting>
  <conditionalFormatting sqref="B23">
    <cfRule type="cellIs" dxfId="70" priority="657" operator="equal">
      <formula>0</formula>
    </cfRule>
    <cfRule type="cellIs" dxfId="69" priority="658" operator="equal">
      <formula>0</formula>
    </cfRule>
    <cfRule type="cellIs" dxfId="68" priority="659" operator="lessThan">
      <formula>3</formula>
    </cfRule>
    <cfRule type="cellIs" dxfId="67" priority="660" operator="greaterThan">
      <formula>5</formula>
    </cfRule>
    <cfRule type="cellIs" dxfId="66" priority="661" operator="between">
      <formula>3</formula>
      <formula>5</formula>
    </cfRule>
    <cfRule type="cellIs" dxfId="65" priority="662" operator="greaterThan">
      <formula>4</formula>
    </cfRule>
  </conditionalFormatting>
  <conditionalFormatting sqref="B23">
    <cfRule type="cellIs" dxfId="64" priority="656" operator="equal">
      <formula>0</formula>
    </cfRule>
  </conditionalFormatting>
  <conditionalFormatting sqref="B23">
    <cfRule type="cellIs" dxfId="63" priority="654" operator="equal">
      <formula>5</formula>
    </cfRule>
    <cfRule type="cellIs" dxfId="62" priority="655" operator="greaterThan">
      <formula>5</formula>
    </cfRule>
  </conditionalFormatting>
  <conditionalFormatting sqref="C23">
    <cfRule type="cellIs" dxfId="61" priority="122" operator="equal">
      <formula>0</formula>
    </cfRule>
    <cfRule type="cellIs" dxfId="60" priority="123" operator="equal">
      <formula>0</formula>
    </cfRule>
    <cfRule type="cellIs" dxfId="59" priority="124" operator="lessThan">
      <formula>3</formula>
    </cfRule>
    <cfRule type="cellIs" dxfId="58" priority="125" operator="greaterThan">
      <formula>5</formula>
    </cfRule>
    <cfRule type="cellIs" dxfId="57" priority="126" operator="between">
      <formula>3</formula>
      <formula>5</formula>
    </cfRule>
    <cfRule type="cellIs" dxfId="56" priority="127" operator="greaterThan">
      <formula>4</formula>
    </cfRule>
  </conditionalFormatting>
  <conditionalFormatting sqref="C23">
    <cfRule type="cellIs" dxfId="55" priority="121" operator="equal">
      <formula>0</formula>
    </cfRule>
  </conditionalFormatting>
  <conditionalFormatting sqref="C23">
    <cfRule type="cellIs" dxfId="54" priority="119" operator="equal">
      <formula>5</formula>
    </cfRule>
    <cfRule type="cellIs" dxfId="53" priority="120" operator="greaterThan">
      <formula>5</formula>
    </cfRule>
  </conditionalFormatting>
  <conditionalFormatting sqref="D23:AE23">
    <cfRule type="cellIs" dxfId="52" priority="109" operator="equal">
      <formula>0</formula>
    </cfRule>
    <cfRule type="cellIs" dxfId="51" priority="110" operator="equal">
      <formula>0</formula>
    </cfRule>
    <cfRule type="cellIs" dxfId="50" priority="111" operator="lessThan">
      <formula>3</formula>
    </cfRule>
    <cfRule type="cellIs" dxfId="49" priority="112" operator="greaterThan">
      <formula>5</formula>
    </cfRule>
    <cfRule type="cellIs" dxfId="48" priority="113" operator="between">
      <formula>3</formula>
      <formula>5</formula>
    </cfRule>
    <cfRule type="cellIs" dxfId="47" priority="114" operator="greaterThan">
      <formula>4</formula>
    </cfRule>
  </conditionalFormatting>
  <conditionalFormatting sqref="D23:AE23">
    <cfRule type="cellIs" dxfId="46" priority="108" operator="equal">
      <formula>0</formula>
    </cfRule>
  </conditionalFormatting>
  <conditionalFormatting sqref="D23:AE23">
    <cfRule type="cellIs" dxfId="45" priority="106" operator="equal">
      <formula>5</formula>
    </cfRule>
    <cfRule type="cellIs" dxfId="44" priority="107" operator="greaterThan">
      <formula>5</formula>
    </cfRule>
  </conditionalFormatting>
  <conditionalFormatting sqref="B27:AE46">
    <cfRule type="cellIs" dxfId="43" priority="59" operator="equal">
      <formula>3</formula>
    </cfRule>
  </conditionalFormatting>
  <conditionalFormatting sqref="B27:AE46">
    <cfRule type="cellIs" dxfId="42" priority="60" operator="equal">
      <formula>3</formula>
    </cfRule>
    <cfRule type="cellIs" dxfId="41" priority="61" operator="equal">
      <formula>2</formula>
    </cfRule>
    <cfRule type="cellIs" dxfId="40" priority="62" operator="equal">
      <formula>1</formula>
    </cfRule>
  </conditionalFormatting>
  <conditionalFormatting sqref="B47">
    <cfRule type="cellIs" dxfId="39" priority="53" operator="equal">
      <formula>0</formula>
    </cfRule>
    <cfRule type="cellIs" dxfId="38" priority="54" operator="equal">
      <formula>0</formula>
    </cfRule>
    <cfRule type="cellIs" dxfId="37" priority="55" operator="lessThan">
      <formula>3</formula>
    </cfRule>
    <cfRule type="cellIs" dxfId="36" priority="56" operator="greaterThan">
      <formula>5</formula>
    </cfRule>
    <cfRule type="cellIs" dxfId="35" priority="57" operator="between">
      <formula>3</formula>
      <formula>5</formula>
    </cfRule>
    <cfRule type="cellIs" dxfId="34" priority="58" operator="greaterThan">
      <formula>4</formula>
    </cfRule>
  </conditionalFormatting>
  <conditionalFormatting sqref="B47">
    <cfRule type="cellIs" dxfId="33" priority="52" operator="equal">
      <formula>0</formula>
    </cfRule>
  </conditionalFormatting>
  <conditionalFormatting sqref="B47">
    <cfRule type="cellIs" dxfId="32" priority="50" operator="equal">
      <formula>5</formula>
    </cfRule>
    <cfRule type="cellIs" dxfId="31" priority="51" operator="greaterThan">
      <formula>5</formula>
    </cfRule>
  </conditionalFormatting>
  <conditionalFormatting sqref="C47">
    <cfRule type="cellIs" dxfId="30" priority="44" operator="equal">
      <formula>0</formula>
    </cfRule>
    <cfRule type="cellIs" dxfId="29" priority="45" operator="equal">
      <formula>0</formula>
    </cfRule>
    <cfRule type="cellIs" dxfId="28" priority="46" operator="lessThan">
      <formula>3</formula>
    </cfRule>
    <cfRule type="cellIs" dxfId="27" priority="47" operator="greaterThan">
      <formula>5</formula>
    </cfRule>
    <cfRule type="cellIs" dxfId="26" priority="48" operator="between">
      <formula>3</formula>
      <formula>5</formula>
    </cfRule>
    <cfRule type="cellIs" dxfId="25" priority="49" operator="greaterThan">
      <formula>4</formula>
    </cfRule>
  </conditionalFormatting>
  <conditionalFormatting sqref="C47">
    <cfRule type="cellIs" dxfId="24" priority="43" operator="equal">
      <formula>0</formula>
    </cfRule>
  </conditionalFormatting>
  <conditionalFormatting sqref="C47">
    <cfRule type="cellIs" dxfId="23" priority="41" operator="equal">
      <formula>5</formula>
    </cfRule>
    <cfRule type="cellIs" dxfId="22" priority="42" operator="greaterThan">
      <formula>5</formula>
    </cfRule>
  </conditionalFormatting>
  <conditionalFormatting sqref="D47:AE47">
    <cfRule type="cellIs" dxfId="21" priority="35" operator="equal">
      <formula>0</formula>
    </cfRule>
    <cfRule type="cellIs" dxfId="20" priority="36" operator="equal">
      <formula>0</formula>
    </cfRule>
    <cfRule type="cellIs" dxfId="19" priority="37" operator="lessThan">
      <formula>3</formula>
    </cfRule>
    <cfRule type="cellIs" dxfId="18" priority="38" operator="greaterThan">
      <formula>5</formula>
    </cfRule>
    <cfRule type="cellIs" dxfId="17" priority="39" operator="between">
      <formula>3</formula>
      <formula>5</formula>
    </cfRule>
    <cfRule type="cellIs" dxfId="16" priority="40" operator="greaterThan">
      <formula>4</formula>
    </cfRule>
  </conditionalFormatting>
  <conditionalFormatting sqref="D47:AE47">
    <cfRule type="cellIs" dxfId="15" priority="34" operator="equal">
      <formula>0</formula>
    </cfRule>
  </conditionalFormatting>
  <conditionalFormatting sqref="D47:AE47">
    <cfRule type="cellIs" dxfId="14" priority="32" operator="equal">
      <formula>5</formula>
    </cfRule>
    <cfRule type="cellIs" dxfId="13" priority="33" operator="greaterThan">
      <formula>5</formula>
    </cfRule>
  </conditionalFormatting>
  <conditionalFormatting sqref="B51:AE70">
    <cfRule type="cellIs" dxfId="12" priority="28" operator="equal">
      <formula>3</formula>
    </cfRule>
  </conditionalFormatting>
  <conditionalFormatting sqref="B51:AE70">
    <cfRule type="cellIs" dxfId="11" priority="29" operator="equal">
      <formula>3</formula>
    </cfRule>
    <cfRule type="cellIs" dxfId="10" priority="30" operator="equal">
      <formula>2</formula>
    </cfRule>
    <cfRule type="cellIs" dxfId="9" priority="31" operator="equal">
      <formula>1</formula>
    </cfRule>
  </conditionalFormatting>
  <conditionalFormatting sqref="B71:AE71">
    <cfRule type="cellIs" dxfId="8" priority="22" operator="equal">
      <formula>0</formula>
    </cfRule>
    <cfRule type="cellIs" dxfId="7" priority="23" operator="equal">
      <formula>0</formula>
    </cfRule>
    <cfRule type="cellIs" dxfId="6" priority="24" operator="lessThan">
      <formula>3</formula>
    </cfRule>
    <cfRule type="cellIs" dxfId="5" priority="25" operator="greaterThan">
      <formula>5</formula>
    </cfRule>
    <cfRule type="cellIs" dxfId="4" priority="26" operator="between">
      <formula>3</formula>
      <formula>5</formula>
    </cfRule>
    <cfRule type="cellIs" dxfId="3" priority="27" operator="greaterThan">
      <formula>4</formula>
    </cfRule>
  </conditionalFormatting>
  <conditionalFormatting sqref="B71:AE71">
    <cfRule type="cellIs" dxfId="2" priority="21" operator="equal">
      <formula>0</formula>
    </cfRule>
  </conditionalFormatting>
  <conditionalFormatting sqref="B71:AE71">
    <cfRule type="cellIs" dxfId="1" priority="19" operator="equal">
      <formula>5</formula>
    </cfRule>
    <cfRule type="cellIs" dxfId="0" priority="20" operator="greaterThan">
      <formula>5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8DC63F"/>
  </sheetPr>
  <dimension ref="B6:M173"/>
  <sheetViews>
    <sheetView workbookViewId="0">
      <selection activeCell="C130" sqref="C130"/>
    </sheetView>
  </sheetViews>
  <sheetFormatPr baseColWidth="10" defaultColWidth="11.42578125" defaultRowHeight="16.5" x14ac:dyDescent="0.25"/>
  <cols>
    <col min="1" max="1" width="11.42578125" style="11"/>
    <col min="2" max="2" width="21.5703125" style="11" bestFit="1" customWidth="1"/>
    <col min="3" max="3" width="16.7109375" style="11" customWidth="1"/>
    <col min="4" max="4" width="17" style="11" customWidth="1"/>
    <col min="5" max="5" width="11.42578125" style="11"/>
    <col min="6" max="6" width="26.28515625" style="17" customWidth="1"/>
    <col min="7" max="9" width="11.42578125" style="11"/>
    <col min="10" max="10" width="17" style="11" customWidth="1"/>
    <col min="11" max="12" width="11.42578125" style="11"/>
    <col min="13" max="13" width="13.28515625" style="11" customWidth="1"/>
    <col min="14" max="16384" width="11.42578125" style="11"/>
  </cols>
  <sheetData>
    <row r="6" spans="2:13" ht="15.75" customHeight="1" x14ac:dyDescent="0.25">
      <c r="B6" s="140"/>
      <c r="C6" s="140"/>
      <c r="D6" s="140"/>
      <c r="F6" s="139"/>
      <c r="G6" s="139"/>
      <c r="H6" s="139"/>
    </row>
    <row r="8" spans="2:13" ht="42.75" customHeight="1" x14ac:dyDescent="0.25">
      <c r="B8" s="10" t="s">
        <v>252</v>
      </c>
      <c r="C8" s="10" t="s">
        <v>185</v>
      </c>
      <c r="D8" s="10" t="s">
        <v>184</v>
      </c>
      <c r="F8" s="10" t="s">
        <v>253</v>
      </c>
      <c r="G8" s="10" t="s">
        <v>185</v>
      </c>
      <c r="H8" s="10" t="s">
        <v>184</v>
      </c>
      <c r="J8" s="141" t="s">
        <v>186</v>
      </c>
      <c r="K8" s="10" t="s">
        <v>185</v>
      </c>
      <c r="L8" s="10" t="s">
        <v>184</v>
      </c>
    </row>
    <row r="9" spans="2:13" x14ac:dyDescent="0.25">
      <c r="B9" s="86" t="s">
        <v>75</v>
      </c>
      <c r="C9" s="12">
        <f>COUNTIF('Données patients'!$B$17:$AE$36,Résultats!B9)</f>
        <v>0</v>
      </c>
      <c r="D9" s="13">
        <f t="shared" ref="D9:D26" si="0">C9/30</f>
        <v>0</v>
      </c>
      <c r="F9" s="86" t="s">
        <v>75</v>
      </c>
      <c r="G9" s="12">
        <f>COUNTIF('Données patients'!$B$17:$AE$36,Résultats!F9)</f>
        <v>0</v>
      </c>
      <c r="H9" s="13">
        <f>G9/30</f>
        <v>0</v>
      </c>
      <c r="J9" s="141"/>
      <c r="K9" s="12">
        <f>COUNTIF('Données patients'!B38:AE38,"&gt;5")</f>
        <v>0</v>
      </c>
      <c r="L9" s="13">
        <f>K9/30</f>
        <v>0</v>
      </c>
    </row>
    <row r="10" spans="2:13" x14ac:dyDescent="0.25">
      <c r="B10" s="86" t="s">
        <v>2</v>
      </c>
      <c r="C10" s="12">
        <f>COUNTIF('Données patients'!$B$17:$AE$36,Résultats!B10)</f>
        <v>0</v>
      </c>
      <c r="D10" s="13">
        <f t="shared" ref="D10:D13" si="1">C10/30</f>
        <v>0</v>
      </c>
      <c r="F10" s="86" t="s">
        <v>2</v>
      </c>
      <c r="G10" s="12">
        <f>COUNTIF('Données patients'!$B$17:$AE$36,Résultats!F10)</f>
        <v>0</v>
      </c>
      <c r="H10" s="13">
        <f t="shared" ref="H10:H12" si="2">G10/30</f>
        <v>0</v>
      </c>
      <c r="J10" s="14"/>
      <c r="K10" s="14"/>
      <c r="L10" s="14"/>
    </row>
    <row r="11" spans="2:13" ht="21.75" customHeight="1" x14ac:dyDescent="0.25">
      <c r="B11" s="86" t="s">
        <v>76</v>
      </c>
      <c r="C11" s="12">
        <f>COUNTIF('Données patients'!$B$17:$AE$36,Résultats!B11)</f>
        <v>0</v>
      </c>
      <c r="D11" s="13">
        <f t="shared" si="1"/>
        <v>0</v>
      </c>
      <c r="F11" s="86" t="s">
        <v>76</v>
      </c>
      <c r="G11" s="12">
        <f>COUNTIF('Données patients'!$B$17:$AE$36,Résultats!F11)</f>
        <v>0</v>
      </c>
      <c r="H11" s="13">
        <f t="shared" si="2"/>
        <v>0</v>
      </c>
      <c r="J11" s="141" t="s">
        <v>278</v>
      </c>
      <c r="K11" s="10" t="s">
        <v>185</v>
      </c>
      <c r="L11" s="10" t="s">
        <v>184</v>
      </c>
    </row>
    <row r="12" spans="2:13" ht="24" customHeight="1" x14ac:dyDescent="0.25">
      <c r="B12" s="86" t="s">
        <v>3</v>
      </c>
      <c r="C12" s="12">
        <f>COUNTIF('Données patients'!$B$17:$AE$36,Résultats!B12)</f>
        <v>0</v>
      </c>
      <c r="D12" s="13">
        <f t="shared" si="1"/>
        <v>0</v>
      </c>
      <c r="F12" s="86" t="s">
        <v>3</v>
      </c>
      <c r="G12" s="12">
        <f>COUNTIF('Données patients'!$B$17:$AE$36,Résultats!F12)</f>
        <v>0</v>
      </c>
      <c r="H12" s="13">
        <f t="shared" si="2"/>
        <v>0</v>
      </c>
      <c r="J12" s="141"/>
      <c r="K12" s="12">
        <f>COUNTIF('Données patients'!B39:AE39,"&gt;=4")</f>
        <v>0</v>
      </c>
      <c r="L12" s="13">
        <f>K12/30</f>
        <v>0</v>
      </c>
    </row>
    <row r="13" spans="2:13" ht="24" customHeight="1" x14ac:dyDescent="0.25">
      <c r="B13" s="86" t="s">
        <v>277</v>
      </c>
      <c r="C13" s="12">
        <f>COUNTIF('Données patients'!$B$17:$AE$36,Résultats!B13)</f>
        <v>0</v>
      </c>
      <c r="D13" s="13">
        <f t="shared" si="1"/>
        <v>0</v>
      </c>
      <c r="F13" s="86" t="s">
        <v>4</v>
      </c>
      <c r="G13" s="12">
        <f>COUNTIF('Données patients'!$B$17:$AE$36,Résultats!F13)</f>
        <v>0</v>
      </c>
      <c r="H13" s="13">
        <f t="shared" ref="H13:H44" si="3">G13/30</f>
        <v>0</v>
      </c>
      <c r="J13" s="55"/>
      <c r="K13" s="14"/>
      <c r="L13" s="56"/>
    </row>
    <row r="14" spans="2:13" x14ac:dyDescent="0.25">
      <c r="B14" s="86" t="s">
        <v>342</v>
      </c>
      <c r="C14" s="12">
        <f>COUNTIF('Données patients'!$B$17:$AE$36,Résultats!B14)</f>
        <v>0</v>
      </c>
      <c r="D14" s="13">
        <f t="shared" si="0"/>
        <v>0</v>
      </c>
      <c r="F14" s="86" t="s">
        <v>322</v>
      </c>
      <c r="G14" s="12">
        <f>COUNTIF('Données patients'!$B$17:$AE$36,Résultats!F14)</f>
        <v>0</v>
      </c>
      <c r="H14" s="13">
        <f t="shared" si="3"/>
        <v>0</v>
      </c>
      <c r="J14" s="14"/>
      <c r="K14" s="14"/>
      <c r="L14" s="14"/>
    </row>
    <row r="15" spans="2:13" ht="25.5" customHeight="1" x14ac:dyDescent="0.25">
      <c r="B15" s="86" t="s">
        <v>4</v>
      </c>
      <c r="C15" s="12">
        <f>COUNTIF('Données patients'!$B$17:$AE$36,Résultats!B15)</f>
        <v>0</v>
      </c>
      <c r="D15" s="13">
        <f>C15/30</f>
        <v>0</v>
      </c>
      <c r="F15" s="86" t="s">
        <v>77</v>
      </c>
      <c r="G15" s="12">
        <f>COUNTIF('Données patients'!$B$17:$AE$36,Résultats!F15)</f>
        <v>0</v>
      </c>
      <c r="H15" s="13">
        <f t="shared" si="3"/>
        <v>0</v>
      </c>
    </row>
    <row r="16" spans="2:13" ht="42.75" x14ac:dyDescent="0.25">
      <c r="B16" s="86" t="s">
        <v>5</v>
      </c>
      <c r="C16" s="12">
        <f>COUNTIF('Données patients'!$B$17:$AE$36,Résultats!B16)</f>
        <v>0</v>
      </c>
      <c r="D16" s="13">
        <f>C16/30</f>
        <v>0</v>
      </c>
      <c r="F16" s="87" t="s">
        <v>6</v>
      </c>
      <c r="G16" s="12">
        <f>COUNTIF('Données patients'!$B$17:$AE$36,Résultats!F16)</f>
        <v>0</v>
      </c>
      <c r="H16" s="13">
        <f t="shared" si="3"/>
        <v>0</v>
      </c>
      <c r="J16" s="10"/>
      <c r="K16" s="10" t="s">
        <v>1</v>
      </c>
      <c r="L16" s="10" t="s">
        <v>189</v>
      </c>
      <c r="M16" s="10" t="s">
        <v>190</v>
      </c>
    </row>
    <row r="17" spans="2:13" x14ac:dyDescent="0.25">
      <c r="B17" s="86" t="s">
        <v>322</v>
      </c>
      <c r="C17" s="12">
        <f>COUNTIF('Données patients'!$B$17:$AE$36,Résultats!B17)</f>
        <v>0</v>
      </c>
      <c r="D17" s="13">
        <f t="shared" si="0"/>
        <v>0</v>
      </c>
      <c r="F17" s="86" t="s">
        <v>9</v>
      </c>
      <c r="G17" s="12">
        <f>COUNTIF('Données patients'!$B$17:$AE$36,Résultats!F17)</f>
        <v>0</v>
      </c>
      <c r="H17" s="13">
        <f t="shared" si="3"/>
        <v>0</v>
      </c>
      <c r="J17" s="12" t="s">
        <v>126</v>
      </c>
      <c r="K17" s="12">
        <f>'Données patients'!$B$38</f>
        <v>0</v>
      </c>
      <c r="L17" s="12">
        <f>'Données patients'!$B$39</f>
        <v>0</v>
      </c>
      <c r="M17" s="12">
        <f>'Données patients'!$B$40</f>
        <v>0</v>
      </c>
    </row>
    <row r="18" spans="2:13" x14ac:dyDescent="0.25">
      <c r="B18" s="86" t="s">
        <v>77</v>
      </c>
      <c r="C18" s="12">
        <f>COUNTIF('Données patients'!$B$17:$AE$36,Résultats!B18)</f>
        <v>0</v>
      </c>
      <c r="D18" s="13">
        <f t="shared" si="0"/>
        <v>0</v>
      </c>
      <c r="F18" s="86" t="s">
        <v>10</v>
      </c>
      <c r="G18" s="12">
        <f>COUNTIF('Données patients'!$B$17:$AE$36,Résultats!F18)</f>
        <v>0</v>
      </c>
      <c r="H18" s="13">
        <f t="shared" si="3"/>
        <v>0</v>
      </c>
      <c r="J18" s="12" t="s">
        <v>127</v>
      </c>
      <c r="K18" s="12">
        <f>'Données patients'!$C$38</f>
        <v>0</v>
      </c>
      <c r="L18" s="12">
        <f>'Données patients'!$C$39</f>
        <v>0</v>
      </c>
      <c r="M18" s="12">
        <f>'Données patients'!$C$40</f>
        <v>0</v>
      </c>
    </row>
    <row r="19" spans="2:13" x14ac:dyDescent="0.25">
      <c r="B19" s="87" t="s">
        <v>6</v>
      </c>
      <c r="C19" s="12">
        <f>COUNTIF('Données patients'!$B$17:$AE$36,Résultats!B19)</f>
        <v>0</v>
      </c>
      <c r="D19" s="13">
        <f t="shared" si="0"/>
        <v>0</v>
      </c>
      <c r="F19" s="86" t="s">
        <v>80</v>
      </c>
      <c r="G19" s="12">
        <f>COUNTIF('Données patients'!$B$17:$AE$36,Résultats!F19)</f>
        <v>0</v>
      </c>
      <c r="H19" s="13">
        <f t="shared" si="3"/>
        <v>0</v>
      </c>
      <c r="J19" s="12" t="s">
        <v>128</v>
      </c>
      <c r="K19" s="12">
        <f>'Données patients'!$D$38</f>
        <v>0</v>
      </c>
      <c r="L19" s="12">
        <f>'Données patients'!$D$39</f>
        <v>0</v>
      </c>
      <c r="M19" s="12">
        <f>'Données patients'!$D$40</f>
        <v>0</v>
      </c>
    </row>
    <row r="20" spans="2:13" x14ac:dyDescent="0.25">
      <c r="B20" s="86" t="s">
        <v>7</v>
      </c>
      <c r="C20" s="12">
        <f>COUNTIF('Données patients'!$B$17:$AE$36,Résultats!B20)</f>
        <v>0</v>
      </c>
      <c r="D20" s="13">
        <f t="shared" si="0"/>
        <v>0</v>
      </c>
      <c r="F20" s="86" t="s">
        <v>81</v>
      </c>
      <c r="G20" s="12">
        <f>COUNTIF('Données patients'!$B$17:$AE$36,Résultats!F20)</f>
        <v>0</v>
      </c>
      <c r="H20" s="13">
        <f t="shared" si="3"/>
        <v>0</v>
      </c>
      <c r="J20" s="12" t="s">
        <v>129</v>
      </c>
      <c r="K20" s="12">
        <f>'Données patients'!$E$38</f>
        <v>0</v>
      </c>
      <c r="L20" s="12">
        <f>'Données patients'!$E$39</f>
        <v>0</v>
      </c>
      <c r="M20" s="12">
        <f>'Données patients'!$E$40</f>
        <v>0</v>
      </c>
    </row>
    <row r="21" spans="2:13" x14ac:dyDescent="0.25">
      <c r="B21" s="86" t="s">
        <v>78</v>
      </c>
      <c r="C21" s="12">
        <f>COUNTIF('Données patients'!$B$17:$AE$36,Résultats!B21)</f>
        <v>0</v>
      </c>
      <c r="D21" s="13">
        <f t="shared" ref="D21:D22" si="4">C21/30</f>
        <v>0</v>
      </c>
      <c r="F21" s="86" t="s">
        <v>323</v>
      </c>
      <c r="G21" s="12">
        <f>COUNTIF('Données patients'!$B$17:$AE$36,Résultats!F21)</f>
        <v>0</v>
      </c>
      <c r="H21" s="13">
        <f t="shared" si="3"/>
        <v>0</v>
      </c>
      <c r="J21" s="12" t="s">
        <v>130</v>
      </c>
      <c r="K21" s="12">
        <f>'Données patients'!$F$38</f>
        <v>0</v>
      </c>
      <c r="L21" s="12">
        <f>'Données patients'!$F$39</f>
        <v>0</v>
      </c>
      <c r="M21" s="12">
        <f>'Données patients'!$F$40</f>
        <v>0</v>
      </c>
    </row>
    <row r="22" spans="2:13" x14ac:dyDescent="0.25">
      <c r="B22" s="86" t="s">
        <v>282</v>
      </c>
      <c r="C22" s="12">
        <f>COUNTIF('Données patients'!$B$17:$AE$36,Résultats!B22)</f>
        <v>0</v>
      </c>
      <c r="D22" s="13">
        <f t="shared" si="4"/>
        <v>0</v>
      </c>
      <c r="F22" s="86" t="s">
        <v>13</v>
      </c>
      <c r="G22" s="12">
        <f>COUNTIF('Données patients'!$B$17:$AE$36,Résultats!F22)</f>
        <v>0</v>
      </c>
      <c r="H22" s="13">
        <f t="shared" si="3"/>
        <v>0</v>
      </c>
      <c r="J22" s="12" t="s">
        <v>131</v>
      </c>
      <c r="K22" s="12">
        <f>'Données patients'!$G$38</f>
        <v>0</v>
      </c>
      <c r="L22" s="12">
        <f>'Données patients'!$G$39</f>
        <v>0</v>
      </c>
      <c r="M22" s="12">
        <f>'Données patients'!$G$40</f>
        <v>0</v>
      </c>
    </row>
    <row r="23" spans="2:13" x14ac:dyDescent="0.25">
      <c r="B23" s="86" t="s">
        <v>284</v>
      </c>
      <c r="C23" s="12">
        <f>COUNTIF('Données patients'!$B$17:$AE$36,Résultats!B23)</f>
        <v>0</v>
      </c>
      <c r="D23" s="13">
        <f t="shared" si="0"/>
        <v>0</v>
      </c>
      <c r="F23" s="86" t="s">
        <v>338</v>
      </c>
      <c r="G23" s="12">
        <f>COUNTIF('Données patients'!$B$17:$AE$36,Résultats!F23)</f>
        <v>0</v>
      </c>
      <c r="H23" s="13">
        <f t="shared" si="3"/>
        <v>0</v>
      </c>
      <c r="J23" s="12" t="s">
        <v>132</v>
      </c>
      <c r="K23" s="12">
        <f>'Données patients'!$H$38</f>
        <v>0</v>
      </c>
      <c r="L23" s="12">
        <f>'Données patients'!$H$39</f>
        <v>0</v>
      </c>
      <c r="M23" s="12">
        <f>'Données patients'!$H$40</f>
        <v>0</v>
      </c>
    </row>
    <row r="24" spans="2:13" x14ac:dyDescent="0.25">
      <c r="B24" s="86" t="s">
        <v>79</v>
      </c>
      <c r="C24" s="12">
        <f>COUNTIF('Données patients'!$B$17:$AE$36,Résultats!B24)</f>
        <v>0</v>
      </c>
      <c r="D24" s="13">
        <f t="shared" ref="D24" si="5">C24/30</f>
        <v>0</v>
      </c>
      <c r="F24" s="86" t="s">
        <v>48</v>
      </c>
      <c r="G24" s="12">
        <f>COUNTIF('Données patients'!$B$17:$AE$36,Résultats!F24)</f>
        <v>0</v>
      </c>
      <c r="H24" s="13">
        <f t="shared" si="3"/>
        <v>0</v>
      </c>
      <c r="J24" s="12" t="s">
        <v>133</v>
      </c>
      <c r="K24" s="12">
        <f>'Données patients'!$I$38</f>
        <v>0</v>
      </c>
      <c r="L24" s="12">
        <f>'Données patients'!$I$39</f>
        <v>0</v>
      </c>
      <c r="M24" s="12">
        <f>'Données patients'!$I$40</f>
        <v>0</v>
      </c>
    </row>
    <row r="25" spans="2:13" x14ac:dyDescent="0.25">
      <c r="B25" s="86" t="s">
        <v>286</v>
      </c>
      <c r="C25" s="12">
        <f>COUNTIF('Données patients'!$B$17:$AE$36,Résultats!B25)</f>
        <v>0</v>
      </c>
      <c r="D25" s="13">
        <f t="shared" ref="D25" si="6">C25/30</f>
        <v>0</v>
      </c>
      <c r="F25" s="86" t="s">
        <v>289</v>
      </c>
      <c r="G25" s="12">
        <f>COUNTIF('Données patients'!$B$17:$AE$36,Résultats!F25)</f>
        <v>0</v>
      </c>
      <c r="H25" s="13">
        <f t="shared" si="3"/>
        <v>0</v>
      </c>
      <c r="J25" s="12" t="s">
        <v>134</v>
      </c>
      <c r="K25" s="12">
        <f>'Données patients'!$J$38</f>
        <v>0</v>
      </c>
      <c r="L25" s="12">
        <f>'Données patients'!$J$39</f>
        <v>0</v>
      </c>
      <c r="M25" s="12">
        <f>'Données patients'!$J$40</f>
        <v>0</v>
      </c>
    </row>
    <row r="26" spans="2:13" x14ac:dyDescent="0.25">
      <c r="B26" s="86" t="s">
        <v>287</v>
      </c>
      <c r="C26" s="12">
        <f>COUNTIF('Données patients'!$B$17:$AE$36,Résultats!B26)</f>
        <v>0</v>
      </c>
      <c r="D26" s="13">
        <f t="shared" si="0"/>
        <v>0</v>
      </c>
      <c r="F26" s="86" t="s">
        <v>18</v>
      </c>
      <c r="G26" s="12">
        <f>COUNTIF('Données patients'!$B$17:$AE$36,Résultats!F26)</f>
        <v>0</v>
      </c>
      <c r="H26" s="13">
        <f t="shared" si="3"/>
        <v>0</v>
      </c>
      <c r="J26" s="12" t="s">
        <v>135</v>
      </c>
      <c r="K26" s="12">
        <f>'Données patients'!$K$38</f>
        <v>0</v>
      </c>
      <c r="L26" s="12">
        <f>'Données patients'!$K$39</f>
        <v>0</v>
      </c>
      <c r="M26" s="12">
        <f>'Données patients'!$K$40</f>
        <v>0</v>
      </c>
    </row>
    <row r="27" spans="2:13" x14ac:dyDescent="0.25">
      <c r="B27" s="86" t="s">
        <v>8</v>
      </c>
      <c r="C27" s="12">
        <f>COUNTIF('Données patients'!$B$17:$AE$36,Résultats!B27)</f>
        <v>0</v>
      </c>
      <c r="D27" s="13">
        <f t="shared" ref="D27:D68" si="7">C27/30</f>
        <v>0</v>
      </c>
      <c r="F27" s="86" t="s">
        <v>20</v>
      </c>
      <c r="G27" s="12">
        <f>COUNTIF('Données patients'!$B$17:$AE$36,Résultats!F27)</f>
        <v>0</v>
      </c>
      <c r="H27" s="13">
        <f t="shared" si="3"/>
        <v>0</v>
      </c>
      <c r="J27" s="12" t="s">
        <v>136</v>
      </c>
      <c r="K27" s="12">
        <f>'Données patients'!$L$38</f>
        <v>0</v>
      </c>
      <c r="L27" s="12">
        <f>'Données patients'!$L$39</f>
        <v>0</v>
      </c>
      <c r="M27" s="12">
        <f>'Données patients'!$L$40</f>
        <v>0</v>
      </c>
    </row>
    <row r="28" spans="2:13" x14ac:dyDescent="0.25">
      <c r="B28" s="86" t="s">
        <v>9</v>
      </c>
      <c r="C28" s="12">
        <f>COUNTIF('Données patients'!$B$17:$AE$36,Résultats!B28)</f>
        <v>0</v>
      </c>
      <c r="D28" s="13">
        <f t="shared" si="7"/>
        <v>0</v>
      </c>
      <c r="F28" s="86" t="s">
        <v>21</v>
      </c>
      <c r="G28" s="12">
        <f>COUNTIF('Données patients'!$B$17:$AE$36,Résultats!F28)</f>
        <v>0</v>
      </c>
      <c r="H28" s="13">
        <f t="shared" si="3"/>
        <v>0</v>
      </c>
      <c r="J28" s="12" t="s">
        <v>137</v>
      </c>
      <c r="K28" s="12">
        <f>'Données patients'!$M$38</f>
        <v>0</v>
      </c>
      <c r="L28" s="12">
        <f>'Données patients'!$M$39</f>
        <v>0</v>
      </c>
      <c r="M28" s="12">
        <f>'Données patients'!$M$40</f>
        <v>0</v>
      </c>
    </row>
    <row r="29" spans="2:13" x14ac:dyDescent="0.25">
      <c r="B29" s="86" t="s">
        <v>10</v>
      </c>
      <c r="C29" s="12">
        <f>COUNTIF('Données patients'!$B$17:$AE$36,Résultats!B29)</f>
        <v>0</v>
      </c>
      <c r="D29" s="13">
        <f t="shared" si="7"/>
        <v>0</v>
      </c>
      <c r="F29" s="86" t="s">
        <v>83</v>
      </c>
      <c r="G29" s="12">
        <f>COUNTIF('Données patients'!$B$17:$AE$36,Résultats!F29)</f>
        <v>0</v>
      </c>
      <c r="H29" s="13">
        <f t="shared" si="3"/>
        <v>0</v>
      </c>
      <c r="J29" s="12" t="s">
        <v>138</v>
      </c>
      <c r="K29" s="12">
        <f>'Données patients'!$N$38</f>
        <v>0</v>
      </c>
      <c r="L29" s="12">
        <f>'Données patients'!$N$39</f>
        <v>0</v>
      </c>
      <c r="M29" s="12">
        <f>'Données patients'!$N$40</f>
        <v>0</v>
      </c>
    </row>
    <row r="30" spans="2:13" x14ac:dyDescent="0.25">
      <c r="B30" s="86" t="s">
        <v>80</v>
      </c>
      <c r="C30" s="12">
        <f>COUNTIF('Données patients'!$B$17:$AE$36,Résultats!B30)</f>
        <v>0</v>
      </c>
      <c r="D30" s="13">
        <f t="shared" si="7"/>
        <v>0</v>
      </c>
      <c r="F30" s="86" t="s">
        <v>22</v>
      </c>
      <c r="G30" s="12">
        <f>COUNTIF('Données patients'!$B$17:$AE$36,Résultats!F30)</f>
        <v>0</v>
      </c>
      <c r="H30" s="13">
        <f t="shared" si="3"/>
        <v>0</v>
      </c>
      <c r="J30" s="12" t="s">
        <v>139</v>
      </c>
      <c r="K30" s="12">
        <f>'Données patients'!$O$38</f>
        <v>0</v>
      </c>
      <c r="L30" s="12">
        <f>'Données patients'!$O$39</f>
        <v>0</v>
      </c>
      <c r="M30" s="12">
        <f>'Données patients'!$O$40</f>
        <v>0</v>
      </c>
    </row>
    <row r="31" spans="2:13" x14ac:dyDescent="0.25">
      <c r="B31" s="86" t="s">
        <v>11</v>
      </c>
      <c r="C31" s="12">
        <f>COUNTIF('Données patients'!$B$17:$AE$36,Résultats!B31)</f>
        <v>0</v>
      </c>
      <c r="D31" s="13">
        <f t="shared" si="7"/>
        <v>0</v>
      </c>
      <c r="F31" s="86" t="s">
        <v>23</v>
      </c>
      <c r="G31" s="12">
        <f>COUNTIF('Données patients'!$B$17:$AE$36,Résultats!F31)</f>
        <v>0</v>
      </c>
      <c r="H31" s="13">
        <f t="shared" si="3"/>
        <v>0</v>
      </c>
      <c r="J31" s="12" t="s">
        <v>140</v>
      </c>
      <c r="K31" s="12">
        <f>'Données patients'!$P$38</f>
        <v>0</v>
      </c>
      <c r="L31" s="12">
        <f>'Données patients'!$P$39</f>
        <v>0</v>
      </c>
      <c r="M31" s="12">
        <f>'Données patients'!$P$40</f>
        <v>0</v>
      </c>
    </row>
    <row r="32" spans="2:13" x14ac:dyDescent="0.25">
      <c r="B32" s="86" t="s">
        <v>12</v>
      </c>
      <c r="C32" s="12">
        <f>COUNTIF('Données patients'!$B$17:$AE$36,Résultats!B32)</f>
        <v>0</v>
      </c>
      <c r="D32" s="13">
        <f t="shared" si="7"/>
        <v>0</v>
      </c>
      <c r="F32" s="86" t="s">
        <v>24</v>
      </c>
      <c r="G32" s="12">
        <f>COUNTIF('Données patients'!$B$17:$AE$36,Résultats!F32)</f>
        <v>0</v>
      </c>
      <c r="H32" s="13">
        <f t="shared" si="3"/>
        <v>0</v>
      </c>
      <c r="J32" s="12" t="s">
        <v>141</v>
      </c>
      <c r="K32" s="12">
        <f>'Données patients'!$Q$38</f>
        <v>0</v>
      </c>
      <c r="L32" s="12">
        <f>'Données patients'!$Q$39</f>
        <v>0</v>
      </c>
      <c r="M32" s="12">
        <f>'Données patients'!$Q$40</f>
        <v>0</v>
      </c>
    </row>
    <row r="33" spans="2:13" x14ac:dyDescent="0.25">
      <c r="B33" s="86" t="s">
        <v>288</v>
      </c>
      <c r="C33" s="12">
        <f>COUNTIF('Données patients'!$B$17:$AE$36,Résultats!B33)</f>
        <v>0</v>
      </c>
      <c r="D33" s="13">
        <f t="shared" si="7"/>
        <v>0</v>
      </c>
      <c r="F33" s="86" t="s">
        <v>26</v>
      </c>
      <c r="G33" s="12">
        <f>COUNTIF('Données patients'!$B$17:$AE$36,Résultats!F33)</f>
        <v>0</v>
      </c>
      <c r="H33" s="13">
        <f t="shared" si="3"/>
        <v>0</v>
      </c>
      <c r="J33" s="12" t="s">
        <v>142</v>
      </c>
      <c r="K33" s="12">
        <f>'Données patients'!$R$38</f>
        <v>0</v>
      </c>
      <c r="L33" s="12">
        <f>'Données patients'!$R$39</f>
        <v>0</v>
      </c>
      <c r="M33" s="12">
        <f>'Données patients'!$R$40</f>
        <v>0</v>
      </c>
    </row>
    <row r="34" spans="2:13" x14ac:dyDescent="0.25">
      <c r="B34" s="86" t="s">
        <v>81</v>
      </c>
      <c r="C34" s="12">
        <f>COUNTIF('Données patients'!$B$17:$AE$36,Résultats!B34)</f>
        <v>0</v>
      </c>
      <c r="D34" s="13">
        <f t="shared" si="7"/>
        <v>0</v>
      </c>
      <c r="F34" s="86" t="s">
        <v>27</v>
      </c>
      <c r="G34" s="12">
        <f>COUNTIF('Données patients'!$B$17:$AE$36,Résultats!F34)</f>
        <v>0</v>
      </c>
      <c r="H34" s="13">
        <f t="shared" si="3"/>
        <v>0</v>
      </c>
      <c r="J34" s="12" t="s">
        <v>143</v>
      </c>
      <c r="K34" s="12">
        <f>'Données patients'!$S$38</f>
        <v>0</v>
      </c>
      <c r="L34" s="12">
        <f>'Données patients'!$S$39</f>
        <v>0</v>
      </c>
      <c r="M34" s="12">
        <f>'Données patients'!$S$40</f>
        <v>0</v>
      </c>
    </row>
    <row r="35" spans="2:13" x14ac:dyDescent="0.25">
      <c r="B35" s="86" t="s">
        <v>82</v>
      </c>
      <c r="C35" s="12">
        <f>COUNTIF('Données patients'!$B$17:$AE$36,Résultats!B35)</f>
        <v>0</v>
      </c>
      <c r="D35" s="13">
        <f t="shared" si="7"/>
        <v>0</v>
      </c>
      <c r="F35" s="86" t="s">
        <v>49</v>
      </c>
      <c r="G35" s="12">
        <f>COUNTIF('Données patients'!$B$17:$AE$36,Résultats!F35)</f>
        <v>0</v>
      </c>
      <c r="H35" s="13">
        <f t="shared" si="3"/>
        <v>0</v>
      </c>
      <c r="J35" s="12" t="s">
        <v>144</v>
      </c>
      <c r="K35" s="12">
        <f>'Données patients'!$T$38</f>
        <v>0</v>
      </c>
      <c r="L35" s="12">
        <f>'Données patients'!$T$39</f>
        <v>0</v>
      </c>
      <c r="M35" s="12">
        <f>'Données patients'!$T$40</f>
        <v>0</v>
      </c>
    </row>
    <row r="36" spans="2:13" x14ac:dyDescent="0.25">
      <c r="B36" s="86" t="s">
        <v>323</v>
      </c>
      <c r="C36" s="12">
        <f>COUNTIF('Données patients'!$B$17:$AE$36,Résultats!B36)</f>
        <v>0</v>
      </c>
      <c r="D36" s="13">
        <f t="shared" si="7"/>
        <v>0</v>
      </c>
      <c r="F36" s="86" t="s">
        <v>28</v>
      </c>
      <c r="G36" s="12">
        <f>COUNTIF('Données patients'!$B$17:$AE$36,Résultats!F36)</f>
        <v>0</v>
      </c>
      <c r="H36" s="13">
        <f t="shared" si="3"/>
        <v>0</v>
      </c>
      <c r="J36" s="12" t="s">
        <v>145</v>
      </c>
      <c r="K36" s="12">
        <f>'Données patients'!$U$38</f>
        <v>0</v>
      </c>
      <c r="L36" s="12">
        <f>'Données patients'!$U$39</f>
        <v>0</v>
      </c>
      <c r="M36" s="12">
        <f>'Données patients'!$U$40</f>
        <v>0</v>
      </c>
    </row>
    <row r="37" spans="2:13" x14ac:dyDescent="0.25">
      <c r="B37" s="86" t="s">
        <v>13</v>
      </c>
      <c r="C37" s="12">
        <f>COUNTIF('Données patients'!$B$17:$AE$36,Résultats!B37)</f>
        <v>0</v>
      </c>
      <c r="D37" s="13">
        <f t="shared" si="7"/>
        <v>0</v>
      </c>
      <c r="F37" s="86" t="s">
        <v>50</v>
      </c>
      <c r="G37" s="12">
        <f>COUNTIF('Données patients'!$B$17:$AE$36,Résultats!F37)</f>
        <v>0</v>
      </c>
      <c r="H37" s="13">
        <f t="shared" si="3"/>
        <v>0</v>
      </c>
      <c r="J37" s="12" t="s">
        <v>146</v>
      </c>
      <c r="K37" s="12">
        <f>'Données patients'!$V$38</f>
        <v>0</v>
      </c>
      <c r="L37" s="12">
        <f>'Données patients'!$V$39</f>
        <v>0</v>
      </c>
      <c r="M37" s="12">
        <f>'Données patients'!$V$40</f>
        <v>0</v>
      </c>
    </row>
    <row r="38" spans="2:13" x14ac:dyDescent="0.25">
      <c r="B38" s="86" t="s">
        <v>338</v>
      </c>
      <c r="C38" s="12">
        <f>COUNTIF('Données patients'!$B$17:$AE$36,Résultats!B38)</f>
        <v>0</v>
      </c>
      <c r="D38" s="13">
        <f t="shared" si="7"/>
        <v>0</v>
      </c>
      <c r="F38" s="86" t="s">
        <v>29</v>
      </c>
      <c r="G38" s="12">
        <f>COUNTIF('Données patients'!$B$17:$AE$36,Résultats!F38)</f>
        <v>0</v>
      </c>
      <c r="H38" s="13">
        <f t="shared" si="3"/>
        <v>0</v>
      </c>
      <c r="J38" s="12" t="s">
        <v>147</v>
      </c>
      <c r="K38" s="12">
        <f>'Données patients'!$W$38</f>
        <v>0</v>
      </c>
      <c r="L38" s="12">
        <f>'Données patients'!$W$39</f>
        <v>0</v>
      </c>
      <c r="M38" s="12">
        <f>'Données patients'!$W$40</f>
        <v>0</v>
      </c>
    </row>
    <row r="39" spans="2:13" x14ac:dyDescent="0.25">
      <c r="B39" s="86" t="s">
        <v>15</v>
      </c>
      <c r="C39" s="12">
        <f>COUNTIF('Données patients'!$B$17:$AE$36,Résultats!B39)</f>
        <v>0</v>
      </c>
      <c r="D39" s="13">
        <f t="shared" si="7"/>
        <v>0</v>
      </c>
      <c r="F39" s="86" t="s">
        <v>51</v>
      </c>
      <c r="G39" s="12">
        <f>COUNTIF('Données patients'!$B$17:$AE$36,Résultats!F39)</f>
        <v>0</v>
      </c>
      <c r="H39" s="13">
        <f t="shared" si="3"/>
        <v>0</v>
      </c>
      <c r="J39" s="12" t="s">
        <v>148</v>
      </c>
      <c r="K39" s="12">
        <f>'Données patients'!$X$38</f>
        <v>0</v>
      </c>
      <c r="L39" s="12">
        <f>'Données patients'!$X$39</f>
        <v>0</v>
      </c>
      <c r="M39" s="12">
        <f>'Données patients'!$X$40</f>
        <v>0</v>
      </c>
    </row>
    <row r="40" spans="2:13" x14ac:dyDescent="0.25">
      <c r="B40" s="86" t="s">
        <v>48</v>
      </c>
      <c r="C40" s="12">
        <f>COUNTIF('Données patients'!$B$17:$AE$36,Résultats!B40)</f>
        <v>0</v>
      </c>
      <c r="D40" s="13">
        <f t="shared" si="7"/>
        <v>0</v>
      </c>
      <c r="F40" s="86" t="s">
        <v>31</v>
      </c>
      <c r="G40" s="12">
        <f>COUNTIF('Données patients'!$B$17:$AE$36,Résultats!F40)</f>
        <v>0</v>
      </c>
      <c r="H40" s="13">
        <f t="shared" si="3"/>
        <v>0</v>
      </c>
      <c r="J40" s="12" t="s">
        <v>149</v>
      </c>
      <c r="K40" s="12">
        <f>'Données patients'!$Y$38</f>
        <v>0</v>
      </c>
      <c r="L40" s="12">
        <f>'Données patients'!$Y$39</f>
        <v>0</v>
      </c>
      <c r="M40" s="12">
        <f>'Données patients'!$Y$40</f>
        <v>0</v>
      </c>
    </row>
    <row r="41" spans="2:13" x14ac:dyDescent="0.25">
      <c r="B41" s="86" t="s">
        <v>16</v>
      </c>
      <c r="C41" s="12">
        <f>COUNTIF('Données patients'!$B$17:$AE$36,Résultats!B41)</f>
        <v>0</v>
      </c>
      <c r="D41" s="13">
        <f t="shared" si="7"/>
        <v>0</v>
      </c>
      <c r="F41" s="86" t="s">
        <v>36</v>
      </c>
      <c r="G41" s="12">
        <f>COUNTIF('Données patients'!$B$17:$AE$36,Résultats!F41)</f>
        <v>0</v>
      </c>
      <c r="H41" s="13">
        <f t="shared" si="3"/>
        <v>0</v>
      </c>
      <c r="J41" s="12" t="s">
        <v>150</v>
      </c>
      <c r="K41" s="12">
        <f>'Données patients'!$Z$38</f>
        <v>0</v>
      </c>
      <c r="L41" s="12">
        <f>'Données patients'!$Z$39</f>
        <v>0</v>
      </c>
      <c r="M41" s="12">
        <f>'Données patients'!$Z$40</f>
        <v>0</v>
      </c>
    </row>
    <row r="42" spans="2:13" x14ac:dyDescent="0.25">
      <c r="B42" s="86" t="s">
        <v>289</v>
      </c>
      <c r="C42" s="12">
        <f>COUNTIF('Données patients'!$B$17:$AE$36,Résultats!B42)</f>
        <v>0</v>
      </c>
      <c r="D42" s="13">
        <f t="shared" si="7"/>
        <v>0</v>
      </c>
      <c r="F42" s="86" t="s">
        <v>295</v>
      </c>
      <c r="G42" s="12">
        <f>COUNTIF('Données patients'!$B$17:$AE$36,Résultats!F42)</f>
        <v>0</v>
      </c>
      <c r="H42" s="13">
        <f t="shared" si="3"/>
        <v>0</v>
      </c>
      <c r="J42" s="12" t="s">
        <v>151</v>
      </c>
      <c r="K42" s="12">
        <f>'Données patients'!$AA$38</f>
        <v>0</v>
      </c>
      <c r="L42" s="12">
        <f>'Données patients'!$AA$39</f>
        <v>0</v>
      </c>
      <c r="M42" s="12">
        <f>'Données patients'!$AA$40</f>
        <v>0</v>
      </c>
    </row>
    <row r="43" spans="2:13" x14ac:dyDescent="0.25">
      <c r="B43" s="86" t="s">
        <v>17</v>
      </c>
      <c r="C43" s="12">
        <f>COUNTIF('Données patients'!$B$17:$AE$36,Résultats!B43)</f>
        <v>0</v>
      </c>
      <c r="D43" s="13">
        <f t="shared" si="7"/>
        <v>0</v>
      </c>
      <c r="F43" s="86" t="s">
        <v>38</v>
      </c>
      <c r="G43" s="12">
        <f>COUNTIF('Données patients'!$B$17:$AE$36,Résultats!F43)</f>
        <v>0</v>
      </c>
      <c r="H43" s="13">
        <f t="shared" si="3"/>
        <v>0</v>
      </c>
      <c r="J43" s="12" t="s">
        <v>152</v>
      </c>
      <c r="K43" s="12">
        <f>'Données patients'!$AB$38</f>
        <v>0</v>
      </c>
      <c r="L43" s="12">
        <f>'Données patients'!$AB$39</f>
        <v>0</v>
      </c>
      <c r="M43" s="12">
        <f>'Données patients'!$AB$40</f>
        <v>0</v>
      </c>
    </row>
    <row r="44" spans="2:13" x14ac:dyDescent="0.25">
      <c r="B44" s="86" t="s">
        <v>18</v>
      </c>
      <c r="C44" s="12">
        <f>COUNTIF('Données patients'!$B$17:$AE$36,Résultats!B44)</f>
        <v>0</v>
      </c>
      <c r="D44" s="13">
        <f t="shared" si="7"/>
        <v>0</v>
      </c>
      <c r="F44" s="86" t="s">
        <v>52</v>
      </c>
      <c r="G44" s="12">
        <f>COUNTIF('Données patients'!$B$17:$AE$36,Résultats!F44)</f>
        <v>0</v>
      </c>
      <c r="H44" s="13">
        <f t="shared" si="3"/>
        <v>0</v>
      </c>
      <c r="J44" s="12" t="s">
        <v>153</v>
      </c>
      <c r="K44" s="12">
        <f>'Données patients'!$AC$38</f>
        <v>0</v>
      </c>
      <c r="L44" s="12">
        <f>'Données patients'!$AC$39</f>
        <v>0</v>
      </c>
      <c r="M44" s="12">
        <f>'Données patients'!$AC$40</f>
        <v>0</v>
      </c>
    </row>
    <row r="45" spans="2:13" x14ac:dyDescent="0.25">
      <c r="B45" s="86" t="s">
        <v>19</v>
      </c>
      <c r="C45" s="12">
        <f>COUNTIF('Données patients'!$B$17:$AE$36,Résultats!B45)</f>
        <v>0</v>
      </c>
      <c r="D45" s="13">
        <f t="shared" si="7"/>
        <v>0</v>
      </c>
      <c r="F45" s="86" t="s">
        <v>53</v>
      </c>
      <c r="G45" s="12">
        <f>COUNTIF('Données patients'!$B$17:$AE$36,Résultats!F45)</f>
        <v>0</v>
      </c>
      <c r="H45" s="13">
        <f t="shared" ref="H45:H68" si="8">G45/30</f>
        <v>0</v>
      </c>
      <c r="J45" s="12" t="s">
        <v>154</v>
      </c>
      <c r="K45" s="12">
        <f>'Données patients'!$AD$38</f>
        <v>0</v>
      </c>
      <c r="L45" s="12">
        <f>'Données patients'!$AD$39</f>
        <v>0</v>
      </c>
      <c r="M45" s="12">
        <f>'Données patients'!$AD$40</f>
        <v>0</v>
      </c>
    </row>
    <row r="46" spans="2:13" x14ac:dyDescent="0.25">
      <c r="B46" s="86" t="s">
        <v>20</v>
      </c>
      <c r="C46" s="12">
        <f>COUNTIF('Données patients'!$B$17:$AE$36,Résultats!B46)</f>
        <v>0</v>
      </c>
      <c r="D46" s="13">
        <f t="shared" si="7"/>
        <v>0</v>
      </c>
      <c r="F46" s="89" t="s">
        <v>40</v>
      </c>
      <c r="G46" s="12">
        <f>COUNTIF('Données patients'!$B$17:$AE$36,Résultats!F46)</f>
        <v>0</v>
      </c>
      <c r="H46" s="13">
        <f t="shared" si="8"/>
        <v>0</v>
      </c>
      <c r="J46" s="12" t="s">
        <v>155</v>
      </c>
      <c r="K46" s="12">
        <f>'Données patients'!$AE$38</f>
        <v>0</v>
      </c>
      <c r="L46" s="12">
        <f>'Données patients'!$AE$39</f>
        <v>0</v>
      </c>
      <c r="M46" s="12">
        <f>'Données patients'!$AE$40</f>
        <v>0</v>
      </c>
    </row>
    <row r="47" spans="2:13" x14ac:dyDescent="0.25">
      <c r="B47" s="86" t="s">
        <v>21</v>
      </c>
      <c r="C47" s="12">
        <f>COUNTIF('Données patients'!$B$17:$AE$36,Résultats!B47)</f>
        <v>0</v>
      </c>
      <c r="D47" s="13">
        <f t="shared" si="7"/>
        <v>0</v>
      </c>
      <c r="F47" s="87" t="s">
        <v>409</v>
      </c>
      <c r="G47" s="12">
        <f>COUNTIF('Données patients'!$B$17:$AE$36,Résultats!F47)</f>
        <v>0</v>
      </c>
      <c r="H47" s="13">
        <f t="shared" si="8"/>
        <v>0</v>
      </c>
      <c r="J47" s="15" t="s">
        <v>187</v>
      </c>
      <c r="K47" s="16">
        <f>AVERAGE(K17:K46)</f>
        <v>0</v>
      </c>
      <c r="L47" s="16">
        <f>AVERAGE(L17:L46)</f>
        <v>0</v>
      </c>
      <c r="M47" s="16">
        <f>AVERAGE(M17:M46)</f>
        <v>0</v>
      </c>
    </row>
    <row r="48" spans="2:13" x14ac:dyDescent="0.25">
      <c r="B48" s="86" t="s">
        <v>83</v>
      </c>
      <c r="C48" s="12">
        <f>COUNTIF('Données patients'!$B$17:$AE$36,Résultats!B48)</f>
        <v>0</v>
      </c>
      <c r="D48" s="13">
        <f t="shared" si="7"/>
        <v>0</v>
      </c>
      <c r="F48" s="86" t="s">
        <v>41</v>
      </c>
      <c r="G48" s="12">
        <f>COUNTIF('Données patients'!$B$17:$AE$36,Résultats!F48)</f>
        <v>0</v>
      </c>
      <c r="H48" s="13">
        <f t="shared" si="8"/>
        <v>0</v>
      </c>
    </row>
    <row r="49" spans="2:8" x14ac:dyDescent="0.25">
      <c r="B49" s="86" t="s">
        <v>22</v>
      </c>
      <c r="C49" s="12">
        <f>COUNTIF('Données patients'!$B$17:$AE$36,Résultats!B49)</f>
        <v>0</v>
      </c>
      <c r="D49" s="13">
        <f t="shared" si="7"/>
        <v>0</v>
      </c>
      <c r="F49" s="86" t="s">
        <v>42</v>
      </c>
      <c r="G49" s="12">
        <f>COUNTIF('Données patients'!$B$17:$AE$36,Résultats!F49)</f>
        <v>0</v>
      </c>
      <c r="H49" s="13">
        <f t="shared" si="8"/>
        <v>0</v>
      </c>
    </row>
    <row r="50" spans="2:8" x14ac:dyDescent="0.25">
      <c r="B50" s="86" t="s">
        <v>117</v>
      </c>
      <c r="C50" s="12">
        <f>COUNTIF('Données patients'!$B$17:$AE$36,Résultats!B50)</f>
        <v>0</v>
      </c>
      <c r="D50" s="13">
        <f t="shared" si="7"/>
        <v>0</v>
      </c>
      <c r="F50" s="86" t="s">
        <v>44</v>
      </c>
      <c r="G50" s="12">
        <f>COUNTIF('Données patients'!$B$17:$AE$36,Résultats!F50)</f>
        <v>0</v>
      </c>
      <c r="H50" s="13">
        <f t="shared" si="8"/>
        <v>0</v>
      </c>
    </row>
    <row r="51" spans="2:8" x14ac:dyDescent="0.25">
      <c r="B51" s="87" t="s">
        <v>290</v>
      </c>
      <c r="C51" s="12">
        <f>COUNTIF('Données patients'!$B$17:$AE$36,Résultats!B51)</f>
        <v>0</v>
      </c>
      <c r="D51" s="13">
        <f t="shared" si="7"/>
        <v>0</v>
      </c>
      <c r="F51" s="86" t="s">
        <v>298</v>
      </c>
      <c r="G51" s="12">
        <f>COUNTIF('Données patients'!$B$17:$AE$36,Résultats!F51)</f>
        <v>0</v>
      </c>
      <c r="H51" s="13">
        <f t="shared" si="8"/>
        <v>0</v>
      </c>
    </row>
    <row r="52" spans="2:8" x14ac:dyDescent="0.25">
      <c r="B52" s="86" t="s">
        <v>23</v>
      </c>
      <c r="C52" s="12">
        <f>COUNTIF('Données patients'!$B$17:$AE$36,Résultats!B52)</f>
        <v>0</v>
      </c>
      <c r="D52" s="13">
        <f t="shared" si="7"/>
        <v>0</v>
      </c>
      <c r="F52" s="86" t="s">
        <v>46</v>
      </c>
      <c r="G52" s="12">
        <f>COUNTIF('Données patients'!$B$17:$AE$36,Résultats!F52)</f>
        <v>0</v>
      </c>
      <c r="H52" s="13">
        <f t="shared" si="8"/>
        <v>0</v>
      </c>
    </row>
    <row r="53" spans="2:8" x14ac:dyDescent="0.25">
      <c r="B53" s="86" t="s">
        <v>24</v>
      </c>
      <c r="C53" s="12">
        <f>COUNTIF('Données patients'!$B$17:$AE$36,Résultats!B53)</f>
        <v>0</v>
      </c>
      <c r="D53" s="13">
        <f t="shared" si="7"/>
        <v>0</v>
      </c>
      <c r="F53" s="86" t="s">
        <v>54</v>
      </c>
      <c r="G53" s="12">
        <f>COUNTIF('Données patients'!$B$17:$AE$36,Résultats!F53)</f>
        <v>0</v>
      </c>
      <c r="H53" s="13">
        <f t="shared" si="8"/>
        <v>0</v>
      </c>
    </row>
    <row r="54" spans="2:8" x14ac:dyDescent="0.25">
      <c r="B54" s="86" t="s">
        <v>25</v>
      </c>
      <c r="C54" s="12">
        <f>COUNTIF('Données patients'!$B$17:$AE$36,Résultats!B54)</f>
        <v>0</v>
      </c>
      <c r="D54" s="13">
        <f t="shared" si="7"/>
        <v>0</v>
      </c>
      <c r="F54" s="86" t="s">
        <v>90</v>
      </c>
      <c r="G54" s="12">
        <f>COUNTIF('Données patients'!$B$17:$AE$36,Résultats!F54)</f>
        <v>0</v>
      </c>
      <c r="H54" s="13">
        <f t="shared" si="8"/>
        <v>0</v>
      </c>
    </row>
    <row r="55" spans="2:8" x14ac:dyDescent="0.25">
      <c r="B55" s="86" t="s">
        <v>84</v>
      </c>
      <c r="C55" s="12">
        <f>COUNTIF('Données patients'!$B$17:$AE$36,Résultats!B55)</f>
        <v>0</v>
      </c>
      <c r="D55" s="13">
        <f t="shared" si="7"/>
        <v>0</v>
      </c>
      <c r="F55" s="86" t="s">
        <v>55</v>
      </c>
      <c r="G55" s="12">
        <f>COUNTIF('Données patients'!$B$17:$AE$36,Résultats!F55)</f>
        <v>0</v>
      </c>
      <c r="H55" s="13">
        <f t="shared" si="8"/>
        <v>0</v>
      </c>
    </row>
    <row r="56" spans="2:8" x14ac:dyDescent="0.25">
      <c r="B56" s="86" t="s">
        <v>324</v>
      </c>
      <c r="C56" s="12">
        <f>COUNTIF('Données patients'!$B$17:$AE$36,Résultats!B56)</f>
        <v>0</v>
      </c>
      <c r="D56" s="13">
        <f t="shared" si="7"/>
        <v>0</v>
      </c>
      <c r="F56" s="86" t="s">
        <v>93</v>
      </c>
      <c r="G56" s="12">
        <f>COUNTIF('Données patients'!$B$17:$AE$36,Résultats!F56)</f>
        <v>0</v>
      </c>
      <c r="H56" s="13">
        <f t="shared" si="8"/>
        <v>0</v>
      </c>
    </row>
    <row r="57" spans="2:8" x14ac:dyDescent="0.25">
      <c r="B57" s="86" t="s">
        <v>26</v>
      </c>
      <c r="C57" s="12">
        <f>COUNTIF('Données patients'!$B$17:$AE$36,Résultats!B57)</f>
        <v>0</v>
      </c>
      <c r="D57" s="13">
        <f t="shared" si="7"/>
        <v>0</v>
      </c>
      <c r="F57" s="86" t="s">
        <v>96</v>
      </c>
      <c r="G57" s="12">
        <f>COUNTIF('Données patients'!$B$17:$AE$36,Résultats!F57)</f>
        <v>0</v>
      </c>
      <c r="H57" s="13">
        <f t="shared" si="8"/>
        <v>0</v>
      </c>
    </row>
    <row r="58" spans="2:8" x14ac:dyDescent="0.25">
      <c r="B58" s="86" t="s">
        <v>27</v>
      </c>
      <c r="C58" s="12">
        <f>COUNTIF('Données patients'!$B$17:$AE$36,Résultats!B58)</f>
        <v>0</v>
      </c>
      <c r="D58" s="13">
        <f t="shared" si="7"/>
        <v>0</v>
      </c>
      <c r="F58" s="86" t="s">
        <v>56</v>
      </c>
      <c r="G58" s="12">
        <f>COUNTIF('Données patients'!$B$17:$AE$36,Résultats!F58)</f>
        <v>0</v>
      </c>
      <c r="H58" s="13">
        <f t="shared" si="8"/>
        <v>0</v>
      </c>
    </row>
    <row r="59" spans="2:8" x14ac:dyDescent="0.25">
      <c r="B59" s="86" t="s">
        <v>88</v>
      </c>
      <c r="C59" s="12">
        <f>COUNTIF('Données patients'!$B$17:$AE$36,Résultats!B59)</f>
        <v>0</v>
      </c>
      <c r="D59" s="13">
        <f t="shared" si="7"/>
        <v>0</v>
      </c>
      <c r="F59" s="86" t="s">
        <v>57</v>
      </c>
      <c r="G59" s="12">
        <f>COUNTIF('Données patients'!$B$17:$AE$36,Résultats!F59)</f>
        <v>0</v>
      </c>
      <c r="H59" s="13">
        <f t="shared" si="8"/>
        <v>0</v>
      </c>
    </row>
    <row r="60" spans="2:8" x14ac:dyDescent="0.25">
      <c r="B60" s="86" t="s">
        <v>49</v>
      </c>
      <c r="C60" s="12">
        <f>COUNTIF('Données patients'!$B$17:$AE$36,Résultats!B60)</f>
        <v>0</v>
      </c>
      <c r="D60" s="13">
        <f t="shared" si="7"/>
        <v>0</v>
      </c>
      <c r="F60" s="86" t="s">
        <v>304</v>
      </c>
      <c r="G60" s="12">
        <f>COUNTIF('Données patients'!$B$17:$AE$36,Résultats!F60)</f>
        <v>0</v>
      </c>
      <c r="H60" s="13">
        <f t="shared" si="8"/>
        <v>0</v>
      </c>
    </row>
    <row r="61" spans="2:8" x14ac:dyDescent="0.25">
      <c r="B61" s="86" t="s">
        <v>28</v>
      </c>
      <c r="C61" s="12">
        <f>COUNTIF('Données patients'!$B$17:$AE$36,Résultats!B61)</f>
        <v>0</v>
      </c>
      <c r="D61" s="13">
        <f t="shared" si="7"/>
        <v>0</v>
      </c>
      <c r="F61" s="86" t="s">
        <v>58</v>
      </c>
      <c r="G61" s="12">
        <f>COUNTIF('Données patients'!$B$17:$AE$36,Résultats!F61)</f>
        <v>0</v>
      </c>
      <c r="H61" s="13">
        <f t="shared" si="8"/>
        <v>0</v>
      </c>
    </row>
    <row r="62" spans="2:8" x14ac:dyDescent="0.25">
      <c r="B62" s="86" t="s">
        <v>50</v>
      </c>
      <c r="C62" s="12">
        <f>COUNTIF('Données patients'!$B$17:$AE$36,Résultats!B62)</f>
        <v>0</v>
      </c>
      <c r="D62" s="13">
        <f t="shared" si="7"/>
        <v>0</v>
      </c>
      <c r="F62" s="86" t="s">
        <v>59</v>
      </c>
      <c r="G62" s="12">
        <f>COUNTIF('Données patients'!$B$17:$AE$36,Résultats!F62)</f>
        <v>0</v>
      </c>
      <c r="H62" s="13">
        <f t="shared" si="8"/>
        <v>0</v>
      </c>
    </row>
    <row r="63" spans="2:8" x14ac:dyDescent="0.25">
      <c r="B63" s="86" t="s">
        <v>29</v>
      </c>
      <c r="C63" s="12">
        <f>COUNTIF('Données patients'!$B$17:$AE$36,Résultats!B63)</f>
        <v>0</v>
      </c>
      <c r="D63" s="13">
        <f t="shared" si="7"/>
        <v>0</v>
      </c>
      <c r="F63" s="86" t="s">
        <v>60</v>
      </c>
      <c r="G63" s="12">
        <f>COUNTIF('Données patients'!$B$17:$AE$36,Résultats!F63)</f>
        <v>0</v>
      </c>
      <c r="H63" s="13">
        <f t="shared" si="8"/>
        <v>0</v>
      </c>
    </row>
    <row r="64" spans="2:8" x14ac:dyDescent="0.25">
      <c r="B64" s="86" t="s">
        <v>30</v>
      </c>
      <c r="C64" s="12">
        <f>COUNTIF('Données patients'!$B$17:$AE$36,Résultats!B64)</f>
        <v>0</v>
      </c>
      <c r="D64" s="13">
        <f t="shared" si="7"/>
        <v>0</v>
      </c>
      <c r="F64" s="86" t="s">
        <v>61</v>
      </c>
      <c r="G64" s="12">
        <f>COUNTIF('Données patients'!$B$17:$AE$36,Résultats!F64)</f>
        <v>0</v>
      </c>
      <c r="H64" s="13">
        <f t="shared" si="8"/>
        <v>0</v>
      </c>
    </row>
    <row r="65" spans="2:8" x14ac:dyDescent="0.25">
      <c r="B65" s="86" t="s">
        <v>85</v>
      </c>
      <c r="C65" s="12">
        <f>COUNTIF('Données patients'!$B$17:$AE$36,Résultats!B65)</f>
        <v>0</v>
      </c>
      <c r="D65" s="13">
        <f t="shared" si="7"/>
        <v>0</v>
      </c>
      <c r="F65" s="86" t="s">
        <v>306</v>
      </c>
      <c r="G65" s="12">
        <f>COUNTIF('Données patients'!$B$17:$AE$36,Résultats!F65)</f>
        <v>0</v>
      </c>
      <c r="H65" s="13">
        <f t="shared" si="8"/>
        <v>0</v>
      </c>
    </row>
    <row r="66" spans="2:8" x14ac:dyDescent="0.25">
      <c r="B66" s="86" t="s">
        <v>51</v>
      </c>
      <c r="C66" s="12">
        <f>COUNTIF('Données patients'!$B$17:$AE$36,Résultats!B66)</f>
        <v>0</v>
      </c>
      <c r="D66" s="13">
        <f t="shared" si="7"/>
        <v>0</v>
      </c>
      <c r="F66" s="86" t="s">
        <v>89</v>
      </c>
      <c r="G66" s="12">
        <f>COUNTIF('Données patients'!$B$17:$AE$36,Résultats!F66)</f>
        <v>0</v>
      </c>
      <c r="H66" s="13">
        <f t="shared" si="8"/>
        <v>0</v>
      </c>
    </row>
    <row r="67" spans="2:8" x14ac:dyDescent="0.25">
      <c r="B67" s="86" t="s">
        <v>31</v>
      </c>
      <c r="C67" s="12">
        <f>COUNTIF('Données patients'!$B$17:$AE$36,Résultats!B67)</f>
        <v>0</v>
      </c>
      <c r="D67" s="13">
        <f t="shared" si="7"/>
        <v>0</v>
      </c>
      <c r="F67" s="86" t="s">
        <v>64</v>
      </c>
      <c r="G67" s="12">
        <f>COUNTIF('Données patients'!$B$17:$AE$36,Résultats!F67)</f>
        <v>0</v>
      </c>
      <c r="H67" s="13">
        <f t="shared" si="8"/>
        <v>0</v>
      </c>
    </row>
    <row r="68" spans="2:8" x14ac:dyDescent="0.25">
      <c r="B68" s="86" t="s">
        <v>32</v>
      </c>
      <c r="C68" s="12">
        <f>COUNTIF('Données patients'!$B$17:$AE$36,Résultats!B68)</f>
        <v>0</v>
      </c>
      <c r="D68" s="13">
        <f t="shared" si="7"/>
        <v>0</v>
      </c>
      <c r="F68" s="86" t="s">
        <v>62</v>
      </c>
      <c r="G68" s="12">
        <f>COUNTIF('Données patients'!$B$17:$AE$36,Résultats!F68)</f>
        <v>0</v>
      </c>
      <c r="H68" s="13">
        <f t="shared" si="8"/>
        <v>0</v>
      </c>
    </row>
    <row r="69" spans="2:8" x14ac:dyDescent="0.25">
      <c r="B69" s="86" t="s">
        <v>33</v>
      </c>
      <c r="C69" s="12">
        <f>COUNTIF('Données patients'!$B$17:$AE$36,Résultats!B69)</f>
        <v>0</v>
      </c>
      <c r="D69" s="13">
        <f t="shared" ref="D69:D72" si="9">C69/30</f>
        <v>0</v>
      </c>
      <c r="F69" s="88" t="s">
        <v>122</v>
      </c>
      <c r="G69" s="12">
        <f>COUNTIF('Données patients'!$B$17:$AE$36,Résultats!F69)</f>
        <v>0</v>
      </c>
      <c r="H69" s="13">
        <f t="shared" ref="H69:H84" si="10">G69/30</f>
        <v>0</v>
      </c>
    </row>
    <row r="70" spans="2:8" x14ac:dyDescent="0.25">
      <c r="B70" s="86" t="s">
        <v>291</v>
      </c>
      <c r="C70" s="12">
        <f>COUNTIF('Données patients'!$B$17:$AE$36,Résultats!B70)</f>
        <v>0</v>
      </c>
      <c r="D70" s="13">
        <f t="shared" si="9"/>
        <v>0</v>
      </c>
      <c r="F70" s="86" t="s">
        <v>65</v>
      </c>
      <c r="G70" s="12">
        <f>COUNTIF('Données patients'!$B$17:$AE$36,Résultats!F70)</f>
        <v>0</v>
      </c>
      <c r="H70" s="13">
        <f t="shared" si="10"/>
        <v>0</v>
      </c>
    </row>
    <row r="71" spans="2:8" x14ac:dyDescent="0.25">
      <c r="B71" s="86" t="s">
        <v>292</v>
      </c>
      <c r="C71" s="12">
        <f>COUNTIF('Données patients'!$B$17:$AE$36,Résultats!B71)</f>
        <v>0</v>
      </c>
      <c r="D71" s="13">
        <f t="shared" si="9"/>
        <v>0</v>
      </c>
      <c r="F71" s="86" t="s">
        <v>431</v>
      </c>
      <c r="G71" s="12">
        <f>COUNTIF('Données patients'!$B$17:$AE$36,Résultats!F71)</f>
        <v>0</v>
      </c>
      <c r="H71" s="13">
        <f t="shared" si="10"/>
        <v>0</v>
      </c>
    </row>
    <row r="72" spans="2:8" x14ac:dyDescent="0.25">
      <c r="B72" s="86" t="s">
        <v>293</v>
      </c>
      <c r="C72" s="12">
        <f>COUNTIF('Données patients'!$B$17:$AE$36,Résultats!B72)</f>
        <v>0</v>
      </c>
      <c r="D72" s="13">
        <f t="shared" si="9"/>
        <v>0</v>
      </c>
      <c r="F72" s="86" t="s">
        <v>66</v>
      </c>
      <c r="G72" s="12">
        <f>COUNTIF('Données patients'!$B$17:$AE$36,Résultats!F72)</f>
        <v>0</v>
      </c>
      <c r="H72" s="13">
        <f t="shared" si="10"/>
        <v>0</v>
      </c>
    </row>
    <row r="73" spans="2:8" x14ac:dyDescent="0.25">
      <c r="B73" s="86" t="s">
        <v>294</v>
      </c>
      <c r="C73" s="12">
        <f>COUNTIF('Données patients'!$B$17:$AE$36,Résultats!B73)</f>
        <v>0</v>
      </c>
      <c r="D73" s="13">
        <f t="shared" ref="D73:D83" si="11">C73/30</f>
        <v>0</v>
      </c>
      <c r="F73" s="86" t="s">
        <v>67</v>
      </c>
      <c r="G73" s="12">
        <f>COUNTIF('Données patients'!$B$17:$AE$36,Résultats!F73)</f>
        <v>0</v>
      </c>
      <c r="H73" s="13">
        <f t="shared" si="10"/>
        <v>0</v>
      </c>
    </row>
    <row r="74" spans="2:8" x14ac:dyDescent="0.25">
      <c r="B74" s="86" t="s">
        <v>34</v>
      </c>
      <c r="C74" s="12">
        <f>COUNTIF('Données patients'!$B$17:$AE$36,Résultats!B74)</f>
        <v>0</v>
      </c>
      <c r="D74" s="13">
        <f t="shared" si="11"/>
        <v>0</v>
      </c>
      <c r="F74" s="86" t="s">
        <v>68</v>
      </c>
      <c r="G74" s="12">
        <f>COUNTIF('Données patients'!$B$17:$AE$36,Résultats!F74)</f>
        <v>0</v>
      </c>
      <c r="H74" s="13">
        <f t="shared" si="10"/>
        <v>0</v>
      </c>
    </row>
    <row r="75" spans="2:8" x14ac:dyDescent="0.25">
      <c r="B75" s="86" t="s">
        <v>36</v>
      </c>
      <c r="C75" s="12">
        <f>COUNTIF('Données patients'!$B$17:$AE$36,Résultats!B75)</f>
        <v>0</v>
      </c>
      <c r="D75" s="13">
        <f t="shared" si="11"/>
        <v>0</v>
      </c>
      <c r="F75" s="86" t="s">
        <v>87</v>
      </c>
      <c r="G75" s="12">
        <f>COUNTIF('Données patients'!$B$17:$AE$36,Résultats!F75)</f>
        <v>0</v>
      </c>
      <c r="H75" s="13">
        <f t="shared" si="10"/>
        <v>0</v>
      </c>
    </row>
    <row r="76" spans="2:8" x14ac:dyDescent="0.25">
      <c r="B76" s="86" t="s">
        <v>295</v>
      </c>
      <c r="C76" s="12">
        <f>COUNTIF('Données patients'!$B$17:$AE$36,Résultats!B76)</f>
        <v>0</v>
      </c>
      <c r="D76" s="13">
        <f t="shared" si="11"/>
        <v>0</v>
      </c>
      <c r="F76" s="86" t="s">
        <v>69</v>
      </c>
      <c r="G76" s="12">
        <f>COUNTIF('Données patients'!$B$17:$AE$36,Résultats!F76)</f>
        <v>0</v>
      </c>
      <c r="H76" s="13">
        <f t="shared" si="10"/>
        <v>0</v>
      </c>
    </row>
    <row r="77" spans="2:8" x14ac:dyDescent="0.25">
      <c r="B77" s="86" t="s">
        <v>37</v>
      </c>
      <c r="C77" s="12">
        <f>COUNTIF('Données patients'!$B$17:$AE$36,Résultats!B77)</f>
        <v>0</v>
      </c>
      <c r="D77" s="13">
        <f t="shared" si="11"/>
        <v>0</v>
      </c>
      <c r="F77" s="86" t="s">
        <v>70</v>
      </c>
      <c r="G77" s="12">
        <f>COUNTIF('Données patients'!$B$17:$AE$36,Résultats!F77)</f>
        <v>0</v>
      </c>
      <c r="H77" s="13">
        <f t="shared" si="10"/>
        <v>0</v>
      </c>
    </row>
    <row r="78" spans="2:8" x14ac:dyDescent="0.25">
      <c r="B78" s="86" t="s">
        <v>121</v>
      </c>
      <c r="C78" s="12">
        <f>COUNTIF('Données patients'!$B$17:$AE$36,Résultats!B78)</f>
        <v>0</v>
      </c>
      <c r="D78" s="13">
        <f t="shared" si="11"/>
        <v>0</v>
      </c>
      <c r="F78" s="86" t="s">
        <v>110</v>
      </c>
      <c r="G78" s="12">
        <f>COUNTIF('Données patients'!$B$17:$AE$36,Résultats!F78)</f>
        <v>0</v>
      </c>
      <c r="H78" s="13">
        <f t="shared" si="10"/>
        <v>0</v>
      </c>
    </row>
    <row r="79" spans="2:8" x14ac:dyDescent="0.25">
      <c r="B79" s="86" t="s">
        <v>296</v>
      </c>
      <c r="C79" s="12">
        <f>COUNTIF('Données patients'!$B$17:$AE$36,Résultats!B79)</f>
        <v>0</v>
      </c>
      <c r="D79" s="13">
        <f t="shared" si="11"/>
        <v>0</v>
      </c>
      <c r="F79" s="86" t="s">
        <v>71</v>
      </c>
      <c r="G79" s="12">
        <f>COUNTIF('Données patients'!$B$17:$AE$36,Résultats!F79)</f>
        <v>0</v>
      </c>
      <c r="H79" s="13">
        <f t="shared" si="10"/>
        <v>0</v>
      </c>
    </row>
    <row r="80" spans="2:8" x14ac:dyDescent="0.25">
      <c r="B80" s="86" t="s">
        <v>38</v>
      </c>
      <c r="C80" s="12">
        <f>COUNTIF('Données patients'!$B$17:$AE$36,Résultats!B80)</f>
        <v>0</v>
      </c>
      <c r="D80" s="13">
        <f t="shared" si="11"/>
        <v>0</v>
      </c>
      <c r="F80" s="86" t="s">
        <v>112</v>
      </c>
      <c r="G80" s="12">
        <f>COUNTIF('Données patients'!$B$17:$AE$36,Résultats!F80)</f>
        <v>0</v>
      </c>
      <c r="H80" s="13">
        <f t="shared" si="10"/>
        <v>0</v>
      </c>
    </row>
    <row r="81" spans="2:8" x14ac:dyDescent="0.25">
      <c r="B81" s="88" t="s">
        <v>39</v>
      </c>
      <c r="C81" s="12">
        <f>COUNTIF('Données patients'!$B$17:$AE$36,Résultats!B81)</f>
        <v>0</v>
      </c>
      <c r="D81" s="13">
        <f t="shared" si="11"/>
        <v>0</v>
      </c>
      <c r="F81" s="86" t="s">
        <v>72</v>
      </c>
      <c r="G81" s="12">
        <f>COUNTIF('Données patients'!$B$17:$AE$36,Résultats!F81)</f>
        <v>0</v>
      </c>
      <c r="H81" s="13">
        <f t="shared" si="10"/>
        <v>0</v>
      </c>
    </row>
    <row r="82" spans="2:8" x14ac:dyDescent="0.25">
      <c r="B82" s="88" t="s">
        <v>335</v>
      </c>
      <c r="C82" s="12">
        <f>COUNTIF('Données patients'!$B$17:$AE$36,Résultats!B82)</f>
        <v>0</v>
      </c>
      <c r="D82" s="13">
        <f t="shared" si="11"/>
        <v>0</v>
      </c>
      <c r="F82" s="86" t="s">
        <v>115</v>
      </c>
      <c r="G82" s="12">
        <f>COUNTIF('Données patients'!$B$17:$AE$36,Résultats!F82)</f>
        <v>0</v>
      </c>
      <c r="H82" s="13">
        <f t="shared" si="10"/>
        <v>0</v>
      </c>
    </row>
    <row r="83" spans="2:8" x14ac:dyDescent="0.25">
      <c r="B83" s="86" t="s">
        <v>53</v>
      </c>
      <c r="C83" s="12">
        <f>COUNTIF('Données patients'!$B$17:$AE$36,Résultats!B83)</f>
        <v>0</v>
      </c>
      <c r="D83" s="13">
        <f t="shared" si="11"/>
        <v>0</v>
      </c>
      <c r="F83" s="86" t="s">
        <v>317</v>
      </c>
      <c r="G83" s="12">
        <f>COUNTIF('Données patients'!$B$17:$AE$36,Résultats!F83)</f>
        <v>0</v>
      </c>
      <c r="H83" s="13">
        <f t="shared" si="10"/>
        <v>0</v>
      </c>
    </row>
    <row r="84" spans="2:8" x14ac:dyDescent="0.25">
      <c r="B84" s="89" t="s">
        <v>40</v>
      </c>
      <c r="C84" s="12">
        <f>COUNTIF('Données patients'!$B$17:$AE$36,Résultats!B84)</f>
        <v>0</v>
      </c>
      <c r="D84" s="13">
        <f t="shared" ref="D84:D116" si="12">C84/30</f>
        <v>0</v>
      </c>
      <c r="F84" s="86" t="s">
        <v>73</v>
      </c>
      <c r="G84" s="12">
        <f>COUNTIF('Données patients'!$B$17:$AE$36,Résultats!F84)</f>
        <v>0</v>
      </c>
      <c r="H84" s="13">
        <f t="shared" si="10"/>
        <v>0</v>
      </c>
    </row>
    <row r="85" spans="2:8" x14ac:dyDescent="0.25">
      <c r="B85" s="87" t="s">
        <v>409</v>
      </c>
      <c r="C85" s="12">
        <f>COUNTIF('Données patients'!$B$17:$AE$36,Résultats!B85)</f>
        <v>0</v>
      </c>
      <c r="D85" s="13">
        <f t="shared" si="12"/>
        <v>0</v>
      </c>
    </row>
    <row r="86" spans="2:8" x14ac:dyDescent="0.25">
      <c r="B86" s="87" t="s">
        <v>410</v>
      </c>
      <c r="C86" s="12">
        <f>COUNTIF('Données patients'!$B$17:$AE$36,Résultats!B86)</f>
        <v>0</v>
      </c>
      <c r="D86" s="13">
        <f t="shared" ref="D86" si="13">C86/30</f>
        <v>0</v>
      </c>
    </row>
    <row r="87" spans="2:8" x14ac:dyDescent="0.25">
      <c r="B87" s="86" t="s">
        <v>41</v>
      </c>
      <c r="C87" s="12">
        <f>COUNTIF('Données patients'!$B$17:$AE$36,Résultats!B87)</f>
        <v>0</v>
      </c>
      <c r="D87" s="13">
        <f t="shared" si="12"/>
        <v>0</v>
      </c>
    </row>
    <row r="88" spans="2:8" x14ac:dyDescent="0.25">
      <c r="B88" s="86" t="s">
        <v>42</v>
      </c>
      <c r="C88" s="12">
        <f>COUNTIF('Données patients'!$B$17:$AE$36,Résultats!B88)</f>
        <v>0</v>
      </c>
      <c r="D88" s="13">
        <f t="shared" ref="D88" si="14">C88/30</f>
        <v>0</v>
      </c>
    </row>
    <row r="89" spans="2:8" x14ac:dyDescent="0.25">
      <c r="B89" s="86" t="s">
        <v>43</v>
      </c>
      <c r="C89" s="12">
        <f>COUNTIF('Données patients'!$B$17:$AE$36,Résultats!B89)</f>
        <v>0</v>
      </c>
      <c r="D89" s="13">
        <f t="shared" ref="D89" si="15">C89/30</f>
        <v>0</v>
      </c>
    </row>
    <row r="90" spans="2:8" x14ac:dyDescent="0.25">
      <c r="B90" s="86" t="s">
        <v>325</v>
      </c>
      <c r="C90" s="12">
        <f>COUNTIF('Données patients'!$B$17:$AE$36,Résultats!B90)</f>
        <v>0</v>
      </c>
      <c r="D90" s="13">
        <f t="shared" si="12"/>
        <v>0</v>
      </c>
    </row>
    <row r="91" spans="2:8" x14ac:dyDescent="0.25">
      <c r="B91" s="86" t="s">
        <v>44</v>
      </c>
      <c r="C91" s="12">
        <f>COUNTIF('Données patients'!$B$17:$AE$36,Résultats!B91)</f>
        <v>0</v>
      </c>
      <c r="D91" s="13">
        <f t="shared" si="12"/>
        <v>0</v>
      </c>
    </row>
    <row r="92" spans="2:8" x14ac:dyDescent="0.25">
      <c r="B92" s="86" t="s">
        <v>297</v>
      </c>
      <c r="C92" s="12">
        <f>COUNTIF('Données patients'!$B$17:$AE$36,Résultats!B92)</f>
        <v>0</v>
      </c>
      <c r="D92" s="13">
        <f t="shared" si="12"/>
        <v>0</v>
      </c>
    </row>
    <row r="93" spans="2:8" x14ac:dyDescent="0.25">
      <c r="B93" s="86" t="s">
        <v>298</v>
      </c>
      <c r="C93" s="12">
        <f>COUNTIF('Données patients'!$B$17:$AE$36,Résultats!B93)</f>
        <v>0</v>
      </c>
      <c r="D93" s="13">
        <f t="shared" si="12"/>
        <v>0</v>
      </c>
    </row>
    <row r="94" spans="2:8" x14ac:dyDescent="0.25">
      <c r="B94" s="86" t="s">
        <v>45</v>
      </c>
      <c r="C94" s="12">
        <f>COUNTIF('Données patients'!$B$17:$AE$36,Résultats!B94)</f>
        <v>0</v>
      </c>
      <c r="D94" s="13">
        <f t="shared" si="12"/>
        <v>0</v>
      </c>
    </row>
    <row r="95" spans="2:8" x14ac:dyDescent="0.25">
      <c r="B95" s="86" t="s">
        <v>46</v>
      </c>
      <c r="C95" s="12">
        <f>COUNTIF('Données patients'!$B$17:$AE$36,Résultats!B95)</f>
        <v>0</v>
      </c>
      <c r="D95" s="13">
        <f t="shared" si="12"/>
        <v>0</v>
      </c>
    </row>
    <row r="96" spans="2:8" x14ac:dyDescent="0.25">
      <c r="B96" s="86" t="s">
        <v>47</v>
      </c>
      <c r="C96" s="12">
        <f>COUNTIF('Données patients'!$B$17:$AE$36,Résultats!B96)</f>
        <v>0</v>
      </c>
      <c r="D96" s="13">
        <f t="shared" si="12"/>
        <v>0</v>
      </c>
    </row>
    <row r="97" spans="2:4" x14ac:dyDescent="0.25">
      <c r="B97" s="86" t="s">
        <v>54</v>
      </c>
      <c r="C97" s="12">
        <f>COUNTIF('Données patients'!$B$17:$AE$36,Résultats!B97)</f>
        <v>0</v>
      </c>
      <c r="D97" s="13">
        <f t="shared" si="12"/>
        <v>0</v>
      </c>
    </row>
    <row r="98" spans="2:4" x14ac:dyDescent="0.25">
      <c r="B98" s="86" t="s">
        <v>90</v>
      </c>
      <c r="C98" s="12">
        <f>COUNTIF('Données patients'!$B$17:$AE$36,Résultats!B98)</f>
        <v>0</v>
      </c>
      <c r="D98" s="13">
        <f t="shared" si="12"/>
        <v>0</v>
      </c>
    </row>
    <row r="99" spans="2:4" x14ac:dyDescent="0.25">
      <c r="B99" s="86" t="s">
        <v>91</v>
      </c>
      <c r="C99" s="12">
        <f>COUNTIF('Données patients'!$B$17:$AE$36,Résultats!B99)</f>
        <v>0</v>
      </c>
      <c r="D99" s="13">
        <f t="shared" si="12"/>
        <v>0</v>
      </c>
    </row>
    <row r="100" spans="2:4" x14ac:dyDescent="0.25">
      <c r="B100" s="86" t="s">
        <v>55</v>
      </c>
      <c r="C100" s="12">
        <f>COUNTIF('Données patients'!$B$17:$AE$36,Résultats!B100)</f>
        <v>0</v>
      </c>
      <c r="D100" s="13">
        <f t="shared" ref="D100" si="16">C100/30</f>
        <v>0</v>
      </c>
    </row>
    <row r="101" spans="2:4" x14ac:dyDescent="0.25">
      <c r="B101" s="86" t="s">
        <v>92</v>
      </c>
      <c r="C101" s="12">
        <f>COUNTIF('Données patients'!$B$17:$AE$36,Résultats!B101)</f>
        <v>0</v>
      </c>
      <c r="D101" s="13">
        <f t="shared" si="12"/>
        <v>0</v>
      </c>
    </row>
    <row r="102" spans="2:4" x14ac:dyDescent="0.25">
      <c r="B102" s="86" t="s">
        <v>93</v>
      </c>
      <c r="C102" s="12">
        <f>COUNTIF('Données patients'!$B$17:$AE$36,Résultats!B102)</f>
        <v>0</v>
      </c>
      <c r="D102" s="13">
        <f t="shared" si="12"/>
        <v>0</v>
      </c>
    </row>
    <row r="103" spans="2:4" x14ac:dyDescent="0.25">
      <c r="B103" s="86" t="s">
        <v>94</v>
      </c>
      <c r="C103" s="12">
        <f>COUNTIF('Données patients'!$B$17:$AE$36,Résultats!B103)</f>
        <v>0</v>
      </c>
      <c r="D103" s="13">
        <f t="shared" ref="D103" si="17">C103/30</f>
        <v>0</v>
      </c>
    </row>
    <row r="104" spans="2:4" x14ac:dyDescent="0.25">
      <c r="B104" s="86" t="s">
        <v>299</v>
      </c>
      <c r="C104" s="12">
        <f>COUNTIF('Données patients'!$B$17:$AE$36,Résultats!B104)</f>
        <v>0</v>
      </c>
      <c r="D104" s="13">
        <f t="shared" si="12"/>
        <v>0</v>
      </c>
    </row>
    <row r="105" spans="2:4" x14ac:dyDescent="0.25">
      <c r="B105" s="86" t="s">
        <v>95</v>
      </c>
      <c r="C105" s="12">
        <f>COUNTIF('Données patients'!$B$17:$AE$36,Résultats!B105)</f>
        <v>0</v>
      </c>
      <c r="D105" s="13">
        <f t="shared" si="12"/>
        <v>0</v>
      </c>
    </row>
    <row r="106" spans="2:4" x14ac:dyDescent="0.25">
      <c r="B106" s="86" t="s">
        <v>96</v>
      </c>
      <c r="C106" s="12">
        <f>COUNTIF('Données patients'!$B$17:$AE$36,Résultats!B106)</f>
        <v>0</v>
      </c>
      <c r="D106" s="13">
        <f t="shared" ref="D106" si="18">C106/30</f>
        <v>0</v>
      </c>
    </row>
    <row r="107" spans="2:4" x14ac:dyDescent="0.25">
      <c r="B107" s="89" t="s">
        <v>300</v>
      </c>
      <c r="C107" s="12">
        <f>COUNTIF('Données patients'!$B$17:$AE$36,Résultats!B107)</f>
        <v>0</v>
      </c>
      <c r="D107" s="13">
        <f t="shared" si="12"/>
        <v>0</v>
      </c>
    </row>
    <row r="108" spans="2:4" x14ac:dyDescent="0.25">
      <c r="B108" s="86" t="s">
        <v>97</v>
      </c>
      <c r="C108" s="12">
        <f>COUNTIF('Données patients'!$B$17:$AE$36,Résultats!B108)</f>
        <v>0</v>
      </c>
      <c r="D108" s="13">
        <f t="shared" si="12"/>
        <v>0</v>
      </c>
    </row>
    <row r="109" spans="2:4" x14ac:dyDescent="0.25">
      <c r="B109" s="86" t="s">
        <v>120</v>
      </c>
      <c r="C109" s="12">
        <f>COUNTIF('Données patients'!$B$17:$AE$36,Résultats!B109)</f>
        <v>0</v>
      </c>
      <c r="D109" s="13">
        <f t="shared" ref="D109" si="19">C109/30</f>
        <v>0</v>
      </c>
    </row>
    <row r="110" spans="2:4" x14ac:dyDescent="0.25">
      <c r="B110" s="86" t="s">
        <v>327</v>
      </c>
      <c r="C110" s="12">
        <f>COUNTIF('Données patients'!$B$17:$AE$36,Résultats!B110)</f>
        <v>0</v>
      </c>
      <c r="D110" s="13">
        <f t="shared" si="12"/>
        <v>0</v>
      </c>
    </row>
    <row r="111" spans="2:4" x14ac:dyDescent="0.25">
      <c r="B111" s="86" t="s">
        <v>56</v>
      </c>
      <c r="C111" s="12">
        <f>COUNTIF('Données patients'!$B$17:$AE$36,Résultats!B111)</f>
        <v>0</v>
      </c>
      <c r="D111" s="13">
        <f t="shared" si="12"/>
        <v>0</v>
      </c>
    </row>
    <row r="112" spans="2:4" x14ac:dyDescent="0.25">
      <c r="B112" s="86" t="s">
        <v>98</v>
      </c>
      <c r="C112" s="12">
        <f>COUNTIF('Données patients'!$B$17:$AE$36,Résultats!B112)</f>
        <v>0</v>
      </c>
      <c r="D112" s="13">
        <f t="shared" ref="D112" si="20">C112/30</f>
        <v>0</v>
      </c>
    </row>
    <row r="113" spans="2:8" x14ac:dyDescent="0.25">
      <c r="B113" s="86" t="s">
        <v>326</v>
      </c>
      <c r="C113" s="12">
        <f>COUNTIF('Données patients'!$B$17:$AE$36,Résultats!B113)</f>
        <v>0</v>
      </c>
      <c r="D113" s="13">
        <f t="shared" ref="D113:D115" si="21">C113/30</f>
        <v>0</v>
      </c>
    </row>
    <row r="114" spans="2:8" x14ac:dyDescent="0.25">
      <c r="B114" s="86" t="s">
        <v>99</v>
      </c>
      <c r="C114" s="12">
        <f>COUNTIF('Données patients'!$B$17:$AE$36,Résultats!B114)</f>
        <v>0</v>
      </c>
      <c r="D114" s="13">
        <f t="shared" si="21"/>
        <v>0</v>
      </c>
    </row>
    <row r="115" spans="2:8" x14ac:dyDescent="0.25">
      <c r="B115" s="86" t="s">
        <v>57</v>
      </c>
      <c r="C115" s="12">
        <f>COUNTIF('Données patients'!$B$17:$AE$36,Résultats!B115)</f>
        <v>0</v>
      </c>
      <c r="D115" s="13">
        <f t="shared" si="21"/>
        <v>0</v>
      </c>
    </row>
    <row r="116" spans="2:8" x14ac:dyDescent="0.25">
      <c r="B116" s="86" t="s">
        <v>301</v>
      </c>
      <c r="C116" s="12">
        <f>COUNTIF('Données patients'!$B$17:$AE$36,Résultats!B116)</f>
        <v>0</v>
      </c>
      <c r="D116" s="13">
        <f t="shared" si="12"/>
        <v>0</v>
      </c>
    </row>
    <row r="117" spans="2:8" x14ac:dyDescent="0.25">
      <c r="B117" s="86" t="s">
        <v>302</v>
      </c>
      <c r="C117" s="12">
        <f>COUNTIF('Données patients'!$B$17:$AE$36,Résultats!B117)</f>
        <v>0</v>
      </c>
      <c r="D117" s="13">
        <f t="shared" ref="D117:D125" si="22">C117/30</f>
        <v>0</v>
      </c>
    </row>
    <row r="118" spans="2:8" x14ac:dyDescent="0.25">
      <c r="B118" s="86" t="s">
        <v>304</v>
      </c>
      <c r="C118" s="12">
        <f>COUNTIF('Données patients'!$B$17:$AE$36,Résultats!B118)</f>
        <v>0</v>
      </c>
      <c r="D118" s="13">
        <f t="shared" si="22"/>
        <v>0</v>
      </c>
    </row>
    <row r="119" spans="2:8" x14ac:dyDescent="0.25">
      <c r="B119" s="86" t="s">
        <v>305</v>
      </c>
      <c r="C119" s="12">
        <f>COUNTIF('Données patients'!$B$17:$AE$36,Résultats!B119)</f>
        <v>0</v>
      </c>
      <c r="D119" s="13">
        <f t="shared" si="22"/>
        <v>0</v>
      </c>
    </row>
    <row r="120" spans="2:8" x14ac:dyDescent="0.25">
      <c r="B120" s="86" t="s">
        <v>58</v>
      </c>
      <c r="C120" s="12">
        <f>COUNTIF('Données patients'!$B$17:$AE$36,Résultats!B120)</f>
        <v>0</v>
      </c>
      <c r="D120" s="13">
        <f t="shared" si="22"/>
        <v>0</v>
      </c>
    </row>
    <row r="121" spans="2:8" x14ac:dyDescent="0.25">
      <c r="B121" s="86" t="s">
        <v>59</v>
      </c>
      <c r="C121" s="12">
        <f>COUNTIF('Données patients'!$B$17:$AE$36,Résultats!B121)</f>
        <v>0</v>
      </c>
      <c r="D121" s="13">
        <f t="shared" si="22"/>
        <v>0</v>
      </c>
    </row>
    <row r="122" spans="2:8" x14ac:dyDescent="0.25">
      <c r="B122" s="86" t="s">
        <v>74</v>
      </c>
      <c r="C122" s="12">
        <f>COUNTIF('Données patients'!$B$17:$AE$36,Résultats!B122)</f>
        <v>0</v>
      </c>
      <c r="D122" s="13">
        <f t="shared" si="22"/>
        <v>0</v>
      </c>
    </row>
    <row r="123" spans="2:8" x14ac:dyDescent="0.25">
      <c r="B123" s="86" t="s">
        <v>60</v>
      </c>
      <c r="C123" s="12">
        <f>COUNTIF('Données patients'!$B$17:$AE$36,Résultats!B123)</f>
        <v>0</v>
      </c>
      <c r="D123" s="13">
        <f t="shared" si="22"/>
        <v>0</v>
      </c>
    </row>
    <row r="124" spans="2:8" x14ac:dyDescent="0.25">
      <c r="B124" s="86" t="s">
        <v>61</v>
      </c>
      <c r="C124" s="12">
        <f>COUNTIF('Données patients'!$B$17:$AE$36,Résultats!B124)</f>
        <v>0</v>
      </c>
      <c r="D124" s="13">
        <f t="shared" si="22"/>
        <v>0</v>
      </c>
    </row>
    <row r="125" spans="2:8" x14ac:dyDescent="0.25">
      <c r="B125" s="86" t="s">
        <v>100</v>
      </c>
      <c r="C125" s="12">
        <f>COUNTIF('Données patients'!$B$17:$AE$36,Résultats!B125)</f>
        <v>0</v>
      </c>
      <c r="D125" s="13">
        <f t="shared" si="22"/>
        <v>0</v>
      </c>
    </row>
    <row r="126" spans="2:8" x14ac:dyDescent="0.25">
      <c r="B126" s="86" t="s">
        <v>306</v>
      </c>
      <c r="C126" s="12">
        <f>COUNTIF('Données patients'!$B$17:$AE$36,Résultats!B126)</f>
        <v>0</v>
      </c>
      <c r="D126" s="13">
        <f t="shared" ref="D126:D127" si="23">C126/30</f>
        <v>0</v>
      </c>
      <c r="F126" s="57"/>
      <c r="G126" s="14"/>
      <c r="H126" s="56"/>
    </row>
    <row r="127" spans="2:8" x14ac:dyDescent="0.25">
      <c r="B127" s="86" t="s">
        <v>89</v>
      </c>
      <c r="C127" s="12">
        <f>COUNTIF('Données patients'!$B$17:$AE$36,Résultats!B127)</f>
        <v>0</v>
      </c>
      <c r="D127" s="13">
        <f t="shared" si="23"/>
        <v>0</v>
      </c>
      <c r="F127" s="57"/>
      <c r="G127" s="14"/>
      <c r="H127" s="56"/>
    </row>
    <row r="128" spans="2:8" x14ac:dyDescent="0.25">
      <c r="B128" s="86" t="s">
        <v>307</v>
      </c>
      <c r="C128" s="12">
        <f>COUNTIF('Données patients'!$B$17:$AE$36,Résultats!B128)</f>
        <v>0</v>
      </c>
      <c r="D128" s="13">
        <f t="shared" ref="D128:D143" si="24">C128/30</f>
        <v>0</v>
      </c>
      <c r="F128" s="11"/>
    </row>
    <row r="129" spans="2:4" x14ac:dyDescent="0.25">
      <c r="B129" s="86" t="s">
        <v>101</v>
      </c>
      <c r="C129" s="12">
        <f>COUNTIF('Données patients'!$B$17:$AE$36,Résultats!B129)</f>
        <v>0</v>
      </c>
      <c r="D129" s="13">
        <f t="shared" si="24"/>
        <v>0</v>
      </c>
    </row>
    <row r="130" spans="2:4" x14ac:dyDescent="0.25">
      <c r="B130" s="86" t="s">
        <v>308</v>
      </c>
      <c r="C130" s="12">
        <f>COUNTIF('Données patients'!$B$17:$AE$36,Résultats!B130)</f>
        <v>0</v>
      </c>
      <c r="D130" s="13">
        <f t="shared" si="24"/>
        <v>0</v>
      </c>
    </row>
    <row r="131" spans="2:4" x14ac:dyDescent="0.25">
      <c r="B131" s="86" t="s">
        <v>309</v>
      </c>
      <c r="C131" s="12">
        <f>COUNTIF('Données patients'!$B$17:$AE$36,Résultats!B131)</f>
        <v>0</v>
      </c>
      <c r="D131" s="13">
        <f t="shared" si="24"/>
        <v>0</v>
      </c>
    </row>
    <row r="132" spans="2:4" x14ac:dyDescent="0.25">
      <c r="B132" s="86" t="s">
        <v>64</v>
      </c>
      <c r="C132" s="12">
        <f>COUNTIF('Données patients'!$B$17:$AE$36,Résultats!B132)</f>
        <v>0</v>
      </c>
      <c r="D132" s="13">
        <f t="shared" si="24"/>
        <v>0</v>
      </c>
    </row>
    <row r="133" spans="2:4" x14ac:dyDescent="0.25">
      <c r="B133" s="86" t="s">
        <v>310</v>
      </c>
      <c r="C133" s="12">
        <f>COUNTIF('Données patients'!$B$17:$AE$36,Résultats!B133)</f>
        <v>0</v>
      </c>
      <c r="D133" s="13">
        <f t="shared" si="24"/>
        <v>0</v>
      </c>
    </row>
    <row r="134" spans="2:4" x14ac:dyDescent="0.25">
      <c r="B134" s="86" t="s">
        <v>102</v>
      </c>
      <c r="C134" s="12">
        <f>COUNTIF('Données patients'!$B$17:$AE$36,Résultats!B134)</f>
        <v>0</v>
      </c>
      <c r="D134" s="13">
        <f t="shared" si="24"/>
        <v>0</v>
      </c>
    </row>
    <row r="135" spans="2:4" x14ac:dyDescent="0.25">
      <c r="B135" s="86" t="s">
        <v>103</v>
      </c>
      <c r="C135" s="12">
        <f>COUNTIF('Données patients'!$B$17:$AE$36,Résultats!B135)</f>
        <v>0</v>
      </c>
      <c r="D135" s="13">
        <f t="shared" si="24"/>
        <v>0</v>
      </c>
    </row>
    <row r="136" spans="2:4" x14ac:dyDescent="0.25">
      <c r="B136" s="86" t="s">
        <v>104</v>
      </c>
      <c r="C136" s="12">
        <f>COUNTIF('Données patients'!$B$17:$AE$36,Résultats!B136)</f>
        <v>0</v>
      </c>
      <c r="D136" s="13">
        <f t="shared" si="24"/>
        <v>0</v>
      </c>
    </row>
    <row r="137" spans="2:4" x14ac:dyDescent="0.25">
      <c r="B137" s="86" t="s">
        <v>63</v>
      </c>
      <c r="C137" s="12">
        <f>COUNTIF('Données patients'!$B$17:$AE$36,Résultats!B137)</f>
        <v>0</v>
      </c>
      <c r="D137" s="13">
        <f t="shared" si="24"/>
        <v>0</v>
      </c>
    </row>
    <row r="138" spans="2:4" x14ac:dyDescent="0.25">
      <c r="B138" s="86" t="s">
        <v>62</v>
      </c>
      <c r="C138" s="12">
        <f>COUNTIF('Données patients'!$B$17:$AE$36,Résultats!B138)</f>
        <v>0</v>
      </c>
      <c r="D138" s="13">
        <f t="shared" si="24"/>
        <v>0</v>
      </c>
    </row>
    <row r="139" spans="2:4" x14ac:dyDescent="0.25">
      <c r="B139" s="88" t="s">
        <v>122</v>
      </c>
      <c r="C139" s="12">
        <f>COUNTIF('Données patients'!$B$17:$AE$36,Résultats!B139)</f>
        <v>0</v>
      </c>
      <c r="D139" s="13">
        <f t="shared" si="24"/>
        <v>0</v>
      </c>
    </row>
    <row r="140" spans="2:4" x14ac:dyDescent="0.25">
      <c r="B140" s="88" t="s">
        <v>105</v>
      </c>
      <c r="C140" s="12">
        <f>COUNTIF('Données patients'!$B$17:$AE$36,Résultats!B140)</f>
        <v>0</v>
      </c>
      <c r="D140" s="13">
        <f t="shared" si="24"/>
        <v>0</v>
      </c>
    </row>
    <row r="141" spans="2:4" x14ac:dyDescent="0.25">
      <c r="B141" s="86" t="s">
        <v>106</v>
      </c>
      <c r="C141" s="12">
        <f>COUNTIF('Données patients'!$B$17:$AE$36,Résultats!B141)</f>
        <v>0</v>
      </c>
      <c r="D141" s="13">
        <f t="shared" si="24"/>
        <v>0</v>
      </c>
    </row>
    <row r="142" spans="2:4" x14ac:dyDescent="0.25">
      <c r="B142" s="86" t="s">
        <v>65</v>
      </c>
      <c r="C142" s="12">
        <f>COUNTIF('Données patients'!$B$17:$AE$36,Résultats!B142)</f>
        <v>0</v>
      </c>
      <c r="D142" s="13">
        <f t="shared" si="24"/>
        <v>0</v>
      </c>
    </row>
    <row r="143" spans="2:4" x14ac:dyDescent="0.25">
      <c r="B143" s="86" t="s">
        <v>66</v>
      </c>
      <c r="C143" s="12">
        <f>COUNTIF('Données patients'!$B$17:$AE$36,Résultats!B143)</f>
        <v>0</v>
      </c>
      <c r="D143" s="13">
        <f t="shared" si="24"/>
        <v>0</v>
      </c>
    </row>
    <row r="144" spans="2:4" x14ac:dyDescent="0.25">
      <c r="B144" s="86" t="s">
        <v>431</v>
      </c>
      <c r="C144" s="12">
        <f>COUNTIF('Données patients'!$B$17:$AE$36,Résultats!B144)</f>
        <v>0</v>
      </c>
      <c r="D144" s="13">
        <f t="shared" ref="D144:D145" si="25">C144/30</f>
        <v>0</v>
      </c>
    </row>
    <row r="145" spans="2:4" x14ac:dyDescent="0.25">
      <c r="B145" s="86" t="s">
        <v>67</v>
      </c>
      <c r="C145" s="12">
        <f>COUNTIF('Données patients'!$B$17:$AE$36,Résultats!B145)</f>
        <v>0</v>
      </c>
      <c r="D145" s="13">
        <f t="shared" si="25"/>
        <v>0</v>
      </c>
    </row>
    <row r="146" spans="2:4" x14ac:dyDescent="0.25">
      <c r="B146" s="86" t="s">
        <v>68</v>
      </c>
      <c r="C146" s="12">
        <f>COUNTIF('Données patients'!$B$17:$AE$36,Résultats!B146)</f>
        <v>0</v>
      </c>
      <c r="D146" s="13">
        <f t="shared" ref="D146:D162" si="26">C146/30</f>
        <v>0</v>
      </c>
    </row>
    <row r="147" spans="2:4" x14ac:dyDescent="0.25">
      <c r="B147" s="86" t="s">
        <v>107</v>
      </c>
      <c r="C147" s="12">
        <f>COUNTIF('Données patients'!$B$17:$AE$36,Résultats!B147)</f>
        <v>0</v>
      </c>
      <c r="D147" s="13">
        <f t="shared" si="26"/>
        <v>0</v>
      </c>
    </row>
    <row r="148" spans="2:4" x14ac:dyDescent="0.25">
      <c r="B148" s="86" t="s">
        <v>108</v>
      </c>
      <c r="C148" s="12">
        <f>COUNTIF('Données patients'!$B$17:$AE$36,Résultats!B148)</f>
        <v>0</v>
      </c>
      <c r="D148" s="13">
        <f t="shared" si="26"/>
        <v>0</v>
      </c>
    </row>
    <row r="149" spans="2:4" x14ac:dyDescent="0.25">
      <c r="B149" s="86" t="s">
        <v>87</v>
      </c>
      <c r="C149" s="12">
        <f>COUNTIF('Données patients'!$B$17:$AE$36,Résultats!B149)</f>
        <v>0</v>
      </c>
      <c r="D149" s="13">
        <f t="shared" si="26"/>
        <v>0</v>
      </c>
    </row>
    <row r="150" spans="2:4" x14ac:dyDescent="0.25">
      <c r="B150" s="86" t="s">
        <v>311</v>
      </c>
      <c r="C150" s="12">
        <f>COUNTIF('Données patients'!$B$17:$AE$36,Résultats!B150)</f>
        <v>0</v>
      </c>
      <c r="D150" s="13">
        <f t="shared" si="26"/>
        <v>0</v>
      </c>
    </row>
    <row r="151" spans="2:4" x14ac:dyDescent="0.25">
      <c r="B151" s="86" t="s">
        <v>312</v>
      </c>
      <c r="C151" s="12">
        <f>COUNTIF('Données patients'!$B$17:$AE$36,Résultats!B151)</f>
        <v>0</v>
      </c>
      <c r="D151" s="13">
        <f t="shared" si="26"/>
        <v>0</v>
      </c>
    </row>
    <row r="152" spans="2:4" x14ac:dyDescent="0.25">
      <c r="B152" s="86" t="s">
        <v>69</v>
      </c>
      <c r="C152" s="12">
        <f>COUNTIF('Données patients'!$B$17:$AE$36,Résultats!B152)</f>
        <v>0</v>
      </c>
      <c r="D152" s="13">
        <f t="shared" si="26"/>
        <v>0</v>
      </c>
    </row>
    <row r="153" spans="2:4" x14ac:dyDescent="0.25">
      <c r="B153" s="86" t="s">
        <v>109</v>
      </c>
      <c r="C153" s="12">
        <f>COUNTIF('Données patients'!$B$17:$AE$36,Résultats!B153)</f>
        <v>0</v>
      </c>
      <c r="D153" s="13">
        <f t="shared" si="26"/>
        <v>0</v>
      </c>
    </row>
    <row r="154" spans="2:4" x14ac:dyDescent="0.25">
      <c r="B154" s="86" t="s">
        <v>70</v>
      </c>
      <c r="C154" s="12">
        <f>COUNTIF('Données patients'!$B$17:$AE$36,Résultats!B154)</f>
        <v>0</v>
      </c>
      <c r="D154" s="13">
        <f t="shared" si="26"/>
        <v>0</v>
      </c>
    </row>
    <row r="155" spans="2:4" x14ac:dyDescent="0.25">
      <c r="B155" s="86" t="s">
        <v>86</v>
      </c>
      <c r="C155" s="12">
        <f>COUNTIF('Données patients'!$B$17:$AE$36,Résultats!B155)</f>
        <v>0</v>
      </c>
      <c r="D155" s="13">
        <f t="shared" si="26"/>
        <v>0</v>
      </c>
    </row>
    <row r="156" spans="2:4" x14ac:dyDescent="0.25">
      <c r="B156" s="86" t="s">
        <v>313</v>
      </c>
      <c r="C156" s="12">
        <f>COUNTIF('Données patients'!$B$17:$AE$36,Résultats!B156)</f>
        <v>0</v>
      </c>
      <c r="D156" s="13">
        <f t="shared" si="26"/>
        <v>0</v>
      </c>
    </row>
    <row r="157" spans="2:4" x14ac:dyDescent="0.25">
      <c r="B157" s="86" t="s">
        <v>314</v>
      </c>
      <c r="C157" s="12">
        <f>COUNTIF('Données patients'!$B$17:$AE$36,Résultats!B157)</f>
        <v>0</v>
      </c>
      <c r="D157" s="13">
        <f t="shared" si="26"/>
        <v>0</v>
      </c>
    </row>
    <row r="158" spans="2:4" x14ac:dyDescent="0.25">
      <c r="B158" s="86" t="s">
        <v>110</v>
      </c>
      <c r="C158" s="12">
        <f>COUNTIF('Données patients'!$B$17:$AE$36,Résultats!B158)</f>
        <v>0</v>
      </c>
      <c r="D158" s="13">
        <f t="shared" si="26"/>
        <v>0</v>
      </c>
    </row>
    <row r="159" spans="2:4" x14ac:dyDescent="0.25">
      <c r="B159" s="86" t="s">
        <v>111</v>
      </c>
      <c r="C159" s="12">
        <f>COUNTIF('Données patients'!$B$17:$AE$36,Résultats!B159)</f>
        <v>0</v>
      </c>
      <c r="D159" s="13">
        <f t="shared" si="26"/>
        <v>0</v>
      </c>
    </row>
    <row r="160" spans="2:4" x14ac:dyDescent="0.25">
      <c r="B160" s="86" t="s">
        <v>71</v>
      </c>
      <c r="C160" s="12">
        <f>COUNTIF('Données patients'!$B$17:$AE$36,Résultats!B160)</f>
        <v>0</v>
      </c>
      <c r="D160" s="13">
        <f t="shared" si="26"/>
        <v>0</v>
      </c>
    </row>
    <row r="161" spans="2:4" x14ac:dyDescent="0.25">
      <c r="B161" s="86" t="s">
        <v>112</v>
      </c>
      <c r="C161" s="12">
        <f>COUNTIF('Données patients'!$B$17:$AE$36,Résultats!B161)</f>
        <v>0</v>
      </c>
      <c r="D161" s="13">
        <f t="shared" si="26"/>
        <v>0</v>
      </c>
    </row>
    <row r="162" spans="2:4" x14ac:dyDescent="0.25">
      <c r="B162" s="86" t="s">
        <v>72</v>
      </c>
      <c r="C162" s="12">
        <f>COUNTIF('Données patients'!$B$17:$AE$36,Résultats!B162)</f>
        <v>0</v>
      </c>
      <c r="D162" s="13">
        <f t="shared" si="26"/>
        <v>0</v>
      </c>
    </row>
    <row r="163" spans="2:4" x14ac:dyDescent="0.25">
      <c r="B163" s="86" t="s">
        <v>113</v>
      </c>
      <c r="C163" s="12">
        <f>COUNTIF('Données patients'!$B$17:$AE$36,Résultats!B163)</f>
        <v>0</v>
      </c>
      <c r="D163" s="13">
        <f t="shared" ref="D163" si="27">C163/30</f>
        <v>0</v>
      </c>
    </row>
    <row r="164" spans="2:4" x14ac:dyDescent="0.25">
      <c r="B164" s="86" t="s">
        <v>114</v>
      </c>
      <c r="C164" s="12">
        <f>COUNTIF('Données patients'!$B$17:$AE$36,Résultats!B164)</f>
        <v>0</v>
      </c>
      <c r="D164" s="13">
        <f t="shared" ref="D164:D166" si="28">C164/30</f>
        <v>0</v>
      </c>
    </row>
    <row r="165" spans="2:4" x14ac:dyDescent="0.25">
      <c r="B165" s="86" t="s">
        <v>115</v>
      </c>
      <c r="C165" s="12">
        <f>COUNTIF('Données patients'!$B$17:$AE$36,Résultats!B165)</f>
        <v>0</v>
      </c>
      <c r="D165" s="13">
        <f t="shared" si="28"/>
        <v>0</v>
      </c>
    </row>
    <row r="166" spans="2:4" x14ac:dyDescent="0.25">
      <c r="B166" s="86" t="s">
        <v>315</v>
      </c>
      <c r="C166" s="12">
        <f>COUNTIF('Données patients'!$B$17:$AE$36,Résultats!B166)</f>
        <v>0</v>
      </c>
      <c r="D166" s="13">
        <f t="shared" si="28"/>
        <v>0</v>
      </c>
    </row>
    <row r="167" spans="2:4" x14ac:dyDescent="0.25">
      <c r="B167" s="86" t="s">
        <v>316</v>
      </c>
      <c r="C167" s="12">
        <f>COUNTIF('Données patients'!$B$17:$AE$36,Résultats!B167)</f>
        <v>0</v>
      </c>
      <c r="D167" s="13">
        <f t="shared" ref="D167:D173" si="29">C167/30</f>
        <v>0</v>
      </c>
    </row>
    <row r="168" spans="2:4" x14ac:dyDescent="0.25">
      <c r="B168" s="86" t="s">
        <v>116</v>
      </c>
      <c r="C168" s="12">
        <f>COUNTIF('Données patients'!$B$17:$AE$36,Résultats!B168)</f>
        <v>0</v>
      </c>
      <c r="D168" s="13">
        <f t="shared" si="29"/>
        <v>0</v>
      </c>
    </row>
    <row r="169" spans="2:4" x14ac:dyDescent="0.25">
      <c r="B169" s="86" t="s">
        <v>317</v>
      </c>
      <c r="C169" s="12">
        <f>COUNTIF('Données patients'!$B$17:$AE$36,Résultats!B169)</f>
        <v>0</v>
      </c>
      <c r="D169" s="13">
        <f t="shared" si="29"/>
        <v>0</v>
      </c>
    </row>
    <row r="170" spans="2:4" x14ac:dyDescent="0.25">
      <c r="B170" s="86" t="s">
        <v>73</v>
      </c>
      <c r="C170" s="12">
        <f>COUNTIF('Données patients'!$B$17:$AE$36,Résultats!B170)</f>
        <v>0</v>
      </c>
      <c r="D170" s="13">
        <f t="shared" si="29"/>
        <v>0</v>
      </c>
    </row>
    <row r="171" spans="2:4" x14ac:dyDescent="0.25">
      <c r="B171" s="86" t="s">
        <v>318</v>
      </c>
      <c r="C171" s="12">
        <f>COUNTIF('Données patients'!$B$17:$AE$36,Résultats!B171)</f>
        <v>0</v>
      </c>
      <c r="D171" s="13">
        <f t="shared" si="29"/>
        <v>0</v>
      </c>
    </row>
    <row r="172" spans="2:4" x14ac:dyDescent="0.25">
      <c r="B172" s="86" t="s">
        <v>319</v>
      </c>
      <c r="C172" s="12">
        <f>COUNTIF('Données patients'!$B$17:$AE$36,Résultats!B172)</f>
        <v>0</v>
      </c>
      <c r="D172" s="13">
        <f t="shared" si="29"/>
        <v>0</v>
      </c>
    </row>
    <row r="173" spans="2:4" x14ac:dyDescent="0.25">
      <c r="B173" s="86" t="s">
        <v>320</v>
      </c>
      <c r="C173" s="12">
        <f>COUNTIF('Données patients'!$B$17:$AE$36,Résultats!B173)</f>
        <v>0</v>
      </c>
      <c r="D173" s="13">
        <f t="shared" si="29"/>
        <v>0</v>
      </c>
    </row>
  </sheetData>
  <sheetProtection algorithmName="SHA-512" hashValue="PJFOrKbdmFOa/iILoPiPqdPBHGxWwDxqy/h2Lj4RHeNo9I3QY/q3jQdy7JJBJGyWZp/V1Lnxmie9iiioUk2WSg==" saltValue="XBNVPGnUJy5jZgCz0HVRow==" spinCount="100000" sheet="1" objects="1" scenarios="1"/>
  <mergeCells count="4">
    <mergeCell ref="F6:H6"/>
    <mergeCell ref="B6:D6"/>
    <mergeCell ref="J8:J9"/>
    <mergeCell ref="J11:J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4BACC6"/>
  </sheetPr>
  <dimension ref="A1:M171"/>
  <sheetViews>
    <sheetView showGridLines="0" tabSelected="1" topLeftCell="A101" workbookViewId="0">
      <selection activeCell="B107" sqref="B107"/>
    </sheetView>
  </sheetViews>
  <sheetFormatPr baseColWidth="10" defaultRowHeight="15" x14ac:dyDescent="0.25"/>
  <cols>
    <col min="1" max="1" width="22.140625" customWidth="1"/>
    <col min="2" max="2" width="48.85546875" customWidth="1"/>
    <col min="3" max="3" width="14.28515625" customWidth="1"/>
    <col min="4" max="4" width="21.28515625" bestFit="1" customWidth="1"/>
    <col min="5" max="5" width="16.85546875" customWidth="1"/>
  </cols>
  <sheetData>
    <row r="1" spans="1:13" ht="16.5" x14ac:dyDescent="0.25">
      <c r="A1" s="54" t="s">
        <v>344</v>
      </c>
      <c r="B1" s="65" t="s">
        <v>345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2.5" x14ac:dyDescent="0.25">
      <c r="A2" s="54"/>
      <c r="B2" s="54"/>
      <c r="C2" s="59"/>
      <c r="D2" s="59"/>
      <c r="E2" s="59"/>
      <c r="F2" s="59"/>
      <c r="G2" s="66" t="s">
        <v>346</v>
      </c>
      <c r="H2" s="66"/>
      <c r="I2" s="66"/>
      <c r="J2" s="66"/>
      <c r="K2" s="66"/>
      <c r="L2" s="66"/>
      <c r="M2" s="66"/>
    </row>
    <row r="3" spans="1:13" ht="16.5" x14ac:dyDescent="0.25">
      <c r="A3" s="67" t="s">
        <v>0</v>
      </c>
      <c r="B3" s="67" t="s">
        <v>347</v>
      </c>
      <c r="C3" s="68" t="s">
        <v>1</v>
      </c>
      <c r="D3" s="68" t="s">
        <v>321</v>
      </c>
      <c r="E3" s="69" t="s">
        <v>35</v>
      </c>
      <c r="F3" s="53"/>
      <c r="G3" s="70"/>
      <c r="H3" s="70"/>
      <c r="I3" s="70"/>
      <c r="J3" s="70"/>
      <c r="K3" s="70"/>
      <c r="L3" s="70"/>
      <c r="M3" s="70"/>
    </row>
    <row r="4" spans="1:13" ht="16.5" x14ac:dyDescent="0.25">
      <c r="A4" s="71" t="s">
        <v>75</v>
      </c>
      <c r="B4" s="75" t="s">
        <v>348</v>
      </c>
      <c r="C4" s="72">
        <v>1</v>
      </c>
      <c r="D4" s="72" t="s">
        <v>285</v>
      </c>
      <c r="E4" s="73">
        <v>1</v>
      </c>
      <c r="F4" s="59"/>
      <c r="G4" s="142" t="s">
        <v>349</v>
      </c>
      <c r="H4" s="142"/>
      <c r="I4" s="142"/>
      <c r="J4" s="142"/>
      <c r="K4" s="142"/>
      <c r="L4" s="142"/>
      <c r="M4" s="66"/>
    </row>
    <row r="5" spans="1:13" ht="16.5" x14ac:dyDescent="0.25">
      <c r="A5" s="71" t="s">
        <v>2</v>
      </c>
      <c r="B5" s="75" t="s">
        <v>350</v>
      </c>
      <c r="C5" s="72">
        <v>1</v>
      </c>
      <c r="D5" s="72" t="s">
        <v>285</v>
      </c>
      <c r="E5" s="73">
        <v>1</v>
      </c>
      <c r="F5" s="59"/>
      <c r="G5" s="142"/>
      <c r="H5" s="142"/>
      <c r="I5" s="142"/>
      <c r="J5" s="142"/>
      <c r="K5" s="142"/>
      <c r="L5" s="142"/>
      <c r="M5" s="66"/>
    </row>
    <row r="6" spans="1:13" ht="16.5" x14ac:dyDescent="0.25">
      <c r="A6" s="71" t="s">
        <v>76</v>
      </c>
      <c r="B6" s="75" t="s">
        <v>351</v>
      </c>
      <c r="C6" s="72">
        <v>1</v>
      </c>
      <c r="D6" s="72" t="s">
        <v>285</v>
      </c>
      <c r="E6" s="73">
        <v>1</v>
      </c>
      <c r="F6" s="59"/>
      <c r="G6" s="142"/>
      <c r="H6" s="142"/>
      <c r="I6" s="142"/>
      <c r="J6" s="142"/>
      <c r="K6" s="142"/>
      <c r="L6" s="142"/>
      <c r="M6" s="66"/>
    </row>
    <row r="7" spans="1:13" ht="16.5" x14ac:dyDescent="0.25">
      <c r="A7" s="71" t="s">
        <v>3</v>
      </c>
      <c r="B7" s="75" t="s">
        <v>352</v>
      </c>
      <c r="C7" s="72">
        <v>2</v>
      </c>
      <c r="D7" s="72" t="s">
        <v>285</v>
      </c>
      <c r="E7" s="73">
        <v>2</v>
      </c>
      <c r="F7" s="59"/>
      <c r="G7" s="142"/>
      <c r="H7" s="142"/>
      <c r="I7" s="142"/>
      <c r="J7" s="142"/>
      <c r="K7" s="142"/>
      <c r="L7" s="142"/>
      <c r="M7" s="66"/>
    </row>
    <row r="8" spans="1:13" ht="16.5" x14ac:dyDescent="0.25">
      <c r="A8" s="71" t="s">
        <v>277</v>
      </c>
      <c r="B8" s="80" t="s">
        <v>353</v>
      </c>
      <c r="C8" s="72">
        <v>1</v>
      </c>
      <c r="D8" s="72" t="s">
        <v>285</v>
      </c>
      <c r="E8" s="73" t="s">
        <v>354</v>
      </c>
      <c r="F8" s="59"/>
      <c r="G8" s="143" t="s">
        <v>355</v>
      </c>
      <c r="H8" s="143"/>
      <c r="I8" s="143"/>
      <c r="J8" s="143"/>
      <c r="K8" s="143"/>
      <c r="L8" s="74"/>
      <c r="M8" s="66"/>
    </row>
    <row r="9" spans="1:13" ht="16.5" x14ac:dyDescent="0.25">
      <c r="A9" s="71" t="s">
        <v>342</v>
      </c>
      <c r="B9" s="75" t="s">
        <v>356</v>
      </c>
      <c r="C9" s="72">
        <v>1</v>
      </c>
      <c r="D9" s="72" t="s">
        <v>285</v>
      </c>
      <c r="E9" s="73" t="s">
        <v>354</v>
      </c>
      <c r="F9" s="59"/>
      <c r="G9" s="143"/>
      <c r="H9" s="143"/>
      <c r="I9" s="143"/>
      <c r="J9" s="143"/>
      <c r="K9" s="143"/>
      <c r="L9" s="74"/>
      <c r="M9" s="66"/>
    </row>
    <row r="10" spans="1:13" ht="28.5" x14ac:dyDescent="0.25">
      <c r="A10" s="71" t="s">
        <v>4</v>
      </c>
      <c r="B10" s="75" t="s">
        <v>357</v>
      </c>
      <c r="C10" s="72">
        <v>3</v>
      </c>
      <c r="D10" s="72" t="s">
        <v>285</v>
      </c>
      <c r="E10" s="73">
        <v>3</v>
      </c>
      <c r="F10" s="59"/>
      <c r="G10" s="74"/>
      <c r="H10" s="74"/>
      <c r="I10" s="74"/>
      <c r="J10" s="74"/>
      <c r="K10" s="74"/>
      <c r="L10" s="74"/>
      <c r="M10" s="66"/>
    </row>
    <row r="11" spans="1:13" ht="16.5" x14ac:dyDescent="0.25">
      <c r="A11" s="71" t="s">
        <v>5</v>
      </c>
      <c r="B11" s="75" t="s">
        <v>358</v>
      </c>
      <c r="C11" s="72">
        <v>1</v>
      </c>
      <c r="D11" s="72" t="s">
        <v>285</v>
      </c>
      <c r="E11" s="73" t="s">
        <v>354</v>
      </c>
      <c r="F11" s="59"/>
      <c r="G11" s="66" t="s">
        <v>359</v>
      </c>
      <c r="H11" s="74"/>
      <c r="I11" s="74"/>
      <c r="J11" s="74"/>
      <c r="K11" s="74"/>
      <c r="L11" s="66"/>
      <c r="M11" s="66"/>
    </row>
    <row r="12" spans="1:13" ht="16.5" x14ac:dyDescent="0.25">
      <c r="A12" s="71" t="s">
        <v>322</v>
      </c>
      <c r="B12" s="75" t="s">
        <v>356</v>
      </c>
      <c r="C12" s="72">
        <v>1</v>
      </c>
      <c r="D12" s="72" t="s">
        <v>285</v>
      </c>
      <c r="E12" s="73">
        <v>1</v>
      </c>
      <c r="F12" s="59"/>
      <c r="G12" s="59"/>
      <c r="H12" s="59"/>
      <c r="I12" s="66"/>
      <c r="J12" s="66"/>
      <c r="K12" s="66"/>
      <c r="L12" s="66"/>
      <c r="M12" s="66"/>
    </row>
    <row r="13" spans="1:13" ht="16.5" x14ac:dyDescent="0.25">
      <c r="A13" s="71" t="s">
        <v>77</v>
      </c>
      <c r="B13" s="75" t="s">
        <v>360</v>
      </c>
      <c r="C13" s="72">
        <v>1</v>
      </c>
      <c r="D13" s="72" t="s">
        <v>283</v>
      </c>
      <c r="E13" s="73">
        <v>1</v>
      </c>
      <c r="F13" s="59"/>
      <c r="G13" s="66"/>
      <c r="H13" s="76" t="s">
        <v>118</v>
      </c>
      <c r="I13" s="66"/>
      <c r="J13" s="66"/>
      <c r="K13" s="66"/>
      <c r="L13" s="66"/>
      <c r="M13" s="66"/>
    </row>
    <row r="14" spans="1:13" ht="42.75" x14ac:dyDescent="0.25">
      <c r="A14" s="77" t="s">
        <v>6</v>
      </c>
      <c r="B14" s="75" t="s">
        <v>361</v>
      </c>
      <c r="C14" s="72">
        <v>3</v>
      </c>
      <c r="D14" s="78" t="s">
        <v>362</v>
      </c>
      <c r="E14" s="73">
        <v>3</v>
      </c>
      <c r="F14" s="59"/>
      <c r="G14" s="66"/>
      <c r="H14" s="66" t="s">
        <v>336</v>
      </c>
      <c r="I14" s="66"/>
      <c r="J14" s="66"/>
      <c r="K14" s="66"/>
      <c r="L14" s="66"/>
      <c r="M14" s="66"/>
    </row>
    <row r="15" spans="1:13" ht="28.5" x14ac:dyDescent="0.25">
      <c r="A15" s="71" t="s">
        <v>7</v>
      </c>
      <c r="B15" s="75" t="s">
        <v>363</v>
      </c>
      <c r="C15" s="72">
        <v>1</v>
      </c>
      <c r="D15" s="72" t="s">
        <v>283</v>
      </c>
      <c r="E15" s="73" t="s">
        <v>354</v>
      </c>
      <c r="F15" s="59"/>
      <c r="G15" s="66"/>
      <c r="H15" s="66" t="s">
        <v>281</v>
      </c>
      <c r="I15" s="66"/>
      <c r="J15" s="66"/>
      <c r="K15" s="66"/>
      <c r="L15" s="66"/>
      <c r="M15" s="66"/>
    </row>
    <row r="16" spans="1:13" ht="16.5" x14ac:dyDescent="0.25">
      <c r="A16" s="71" t="s">
        <v>78</v>
      </c>
      <c r="B16" s="75" t="s">
        <v>364</v>
      </c>
      <c r="C16" s="72">
        <v>2</v>
      </c>
      <c r="D16" s="72" t="s">
        <v>285</v>
      </c>
      <c r="E16" s="73" t="s">
        <v>354</v>
      </c>
      <c r="F16" s="59"/>
      <c r="G16" s="59"/>
      <c r="H16" s="66" t="s">
        <v>337</v>
      </c>
      <c r="I16" s="59"/>
      <c r="J16" s="59"/>
      <c r="K16" s="59"/>
      <c r="L16" s="59"/>
      <c r="M16" s="59"/>
    </row>
    <row r="17" spans="1:13" ht="16.5" x14ac:dyDescent="0.25">
      <c r="A17" s="71" t="s">
        <v>282</v>
      </c>
      <c r="B17" s="80" t="s">
        <v>365</v>
      </c>
      <c r="C17" s="72">
        <v>1</v>
      </c>
      <c r="D17" s="72" t="s">
        <v>283</v>
      </c>
      <c r="E17" s="73" t="s">
        <v>354</v>
      </c>
      <c r="F17" s="59"/>
      <c r="G17" s="66"/>
      <c r="H17" s="66"/>
      <c r="I17" s="66"/>
      <c r="J17" s="66"/>
      <c r="K17" s="66"/>
      <c r="L17" s="66"/>
      <c r="M17" s="66"/>
    </row>
    <row r="18" spans="1:13" ht="16.5" x14ac:dyDescent="0.25">
      <c r="A18" s="71" t="s">
        <v>284</v>
      </c>
      <c r="B18" s="75" t="s">
        <v>366</v>
      </c>
      <c r="C18" s="72">
        <v>1</v>
      </c>
      <c r="D18" s="72" t="s">
        <v>285</v>
      </c>
      <c r="E18" s="73" t="s">
        <v>354</v>
      </c>
      <c r="F18" s="59"/>
      <c r="G18" s="79"/>
      <c r="H18" s="79"/>
      <c r="I18" s="79"/>
      <c r="J18" s="79"/>
      <c r="K18" s="79"/>
      <c r="L18" s="79"/>
      <c r="M18" s="79"/>
    </row>
    <row r="19" spans="1:13" ht="22.5" x14ac:dyDescent="0.25">
      <c r="A19" s="71" t="s">
        <v>79</v>
      </c>
      <c r="B19" s="75" t="s">
        <v>367</v>
      </c>
      <c r="C19" s="72">
        <v>3</v>
      </c>
      <c r="D19" s="72" t="s">
        <v>285</v>
      </c>
      <c r="E19" s="73" t="s">
        <v>354</v>
      </c>
      <c r="F19" s="59"/>
      <c r="G19" s="66" t="s">
        <v>368</v>
      </c>
      <c r="H19" s="59"/>
      <c r="I19" s="59"/>
      <c r="J19" s="59"/>
      <c r="K19" s="59"/>
      <c r="L19" s="66"/>
      <c r="M19" s="66"/>
    </row>
    <row r="20" spans="1:13" ht="16.5" x14ac:dyDescent="0.25">
      <c r="A20" s="71" t="s">
        <v>286</v>
      </c>
      <c r="B20" s="75" t="s">
        <v>369</v>
      </c>
      <c r="C20" s="72">
        <v>1</v>
      </c>
      <c r="D20" s="72" t="s">
        <v>283</v>
      </c>
      <c r="E20" s="73" t="s">
        <v>354</v>
      </c>
      <c r="F20" s="59"/>
      <c r="G20" s="59"/>
      <c r="H20" s="59"/>
      <c r="I20" s="59"/>
      <c r="J20" s="59"/>
      <c r="K20" s="59"/>
      <c r="L20" s="66"/>
      <c r="M20" s="66"/>
    </row>
    <row r="21" spans="1:13" ht="16.5" x14ac:dyDescent="0.25">
      <c r="A21" s="71" t="s">
        <v>287</v>
      </c>
      <c r="B21" s="75" t="s">
        <v>350</v>
      </c>
      <c r="C21" s="72">
        <v>1</v>
      </c>
      <c r="D21" s="72" t="s">
        <v>285</v>
      </c>
      <c r="E21" s="73" t="s">
        <v>354</v>
      </c>
      <c r="F21" s="59"/>
      <c r="G21" s="142" t="s">
        <v>370</v>
      </c>
      <c r="H21" s="142"/>
      <c r="I21" s="142"/>
      <c r="J21" s="142"/>
      <c r="K21" s="142"/>
      <c r="L21" s="66"/>
      <c r="M21" s="66"/>
    </row>
    <row r="22" spans="1:13" ht="16.5" x14ac:dyDescent="0.25">
      <c r="A22" s="71" t="s">
        <v>8</v>
      </c>
      <c r="B22" s="75" t="s">
        <v>367</v>
      </c>
      <c r="C22" s="72">
        <v>1</v>
      </c>
      <c r="D22" s="72" t="s">
        <v>285</v>
      </c>
      <c r="E22" s="73" t="s">
        <v>354</v>
      </c>
      <c r="F22" s="59"/>
      <c r="G22" s="142"/>
      <c r="H22" s="142"/>
      <c r="I22" s="142"/>
      <c r="J22" s="142"/>
      <c r="K22" s="142"/>
      <c r="L22" s="66"/>
      <c r="M22" s="66"/>
    </row>
    <row r="23" spans="1:13" ht="16.5" x14ac:dyDescent="0.25">
      <c r="A23" s="71" t="s">
        <v>9</v>
      </c>
      <c r="B23" s="80" t="s">
        <v>371</v>
      </c>
      <c r="C23" s="72">
        <v>1</v>
      </c>
      <c r="D23" s="72" t="s">
        <v>285</v>
      </c>
      <c r="E23" s="73">
        <v>1</v>
      </c>
      <c r="F23" s="59"/>
      <c r="G23" s="144" t="s">
        <v>372</v>
      </c>
      <c r="H23" s="142"/>
      <c r="I23" s="142"/>
      <c r="J23" s="142"/>
      <c r="K23" s="142"/>
      <c r="L23" s="66"/>
      <c r="M23" s="66"/>
    </row>
    <row r="24" spans="1:13" ht="28.5" x14ac:dyDescent="0.25">
      <c r="A24" s="71" t="s">
        <v>10</v>
      </c>
      <c r="B24" s="80" t="s">
        <v>373</v>
      </c>
      <c r="C24" s="72">
        <v>1</v>
      </c>
      <c r="D24" s="72" t="s">
        <v>285</v>
      </c>
      <c r="E24" s="73">
        <v>1</v>
      </c>
      <c r="F24" s="59"/>
      <c r="G24" s="142"/>
      <c r="H24" s="142"/>
      <c r="I24" s="142"/>
      <c r="J24" s="142"/>
      <c r="K24" s="142"/>
      <c r="L24" s="66"/>
      <c r="M24" s="66"/>
    </row>
    <row r="25" spans="1:13" ht="28.5" x14ac:dyDescent="0.25">
      <c r="A25" s="71" t="s">
        <v>80</v>
      </c>
      <c r="B25" s="75" t="s">
        <v>374</v>
      </c>
      <c r="C25" s="72">
        <v>2</v>
      </c>
      <c r="D25" s="72" t="s">
        <v>285</v>
      </c>
      <c r="E25" s="73">
        <v>2</v>
      </c>
      <c r="F25" s="59"/>
      <c r="G25" s="142"/>
      <c r="H25" s="142"/>
      <c r="I25" s="142"/>
      <c r="J25" s="142"/>
      <c r="K25" s="142"/>
      <c r="L25" s="66"/>
      <c r="M25" s="66"/>
    </row>
    <row r="26" spans="1:13" ht="16.5" x14ac:dyDescent="0.25">
      <c r="A26" s="71" t="s">
        <v>11</v>
      </c>
      <c r="B26" s="75" t="s">
        <v>367</v>
      </c>
      <c r="C26" s="72">
        <v>1</v>
      </c>
      <c r="D26" s="72" t="s">
        <v>285</v>
      </c>
      <c r="E26" s="73" t="s">
        <v>354</v>
      </c>
      <c r="F26" s="59"/>
      <c r="G26" s="59"/>
      <c r="H26" s="59"/>
      <c r="I26" s="59"/>
      <c r="J26" s="59"/>
      <c r="K26" s="59"/>
      <c r="L26" s="59"/>
      <c r="M26" s="59"/>
    </row>
    <row r="27" spans="1:13" ht="16.5" x14ac:dyDescent="0.25">
      <c r="A27" s="71" t="s">
        <v>12</v>
      </c>
      <c r="B27" s="75" t="s">
        <v>375</v>
      </c>
      <c r="C27" s="72">
        <v>1</v>
      </c>
      <c r="D27" s="72" t="s">
        <v>283</v>
      </c>
      <c r="E27" s="73" t="s">
        <v>354</v>
      </c>
      <c r="F27" s="59"/>
      <c r="G27" s="66" t="s">
        <v>376</v>
      </c>
      <c r="H27" s="59"/>
      <c r="I27" s="66"/>
      <c r="J27" s="66"/>
      <c r="K27" s="66"/>
      <c r="L27" s="66"/>
      <c r="M27" s="66"/>
    </row>
    <row r="28" spans="1:13" ht="16.5" x14ac:dyDescent="0.25">
      <c r="A28" s="71" t="s">
        <v>288</v>
      </c>
      <c r="B28" s="75" t="s">
        <v>377</v>
      </c>
      <c r="C28" s="72">
        <v>1</v>
      </c>
      <c r="D28" s="72" t="s">
        <v>283</v>
      </c>
      <c r="E28" s="73" t="s">
        <v>354</v>
      </c>
      <c r="F28" s="59"/>
      <c r="G28" s="14"/>
      <c r="H28" s="59"/>
      <c r="I28" s="66"/>
      <c r="J28" s="66"/>
      <c r="K28" s="66"/>
      <c r="L28" s="66"/>
      <c r="M28" s="66"/>
    </row>
    <row r="29" spans="1:13" ht="16.5" x14ac:dyDescent="0.25">
      <c r="A29" s="71" t="s">
        <v>81</v>
      </c>
      <c r="B29" s="75" t="s">
        <v>378</v>
      </c>
      <c r="C29" s="72">
        <v>1</v>
      </c>
      <c r="D29" s="72" t="s">
        <v>285</v>
      </c>
      <c r="E29" s="73">
        <v>1</v>
      </c>
      <c r="F29" s="59"/>
      <c r="G29" s="14"/>
      <c r="H29" s="76" t="s">
        <v>118</v>
      </c>
      <c r="I29" s="66"/>
      <c r="J29" s="66"/>
      <c r="K29" s="66"/>
      <c r="L29" s="66"/>
      <c r="M29" s="66"/>
    </row>
    <row r="30" spans="1:13" ht="16.5" x14ac:dyDescent="0.25">
      <c r="A30" s="71" t="s">
        <v>82</v>
      </c>
      <c r="B30" s="75" t="s">
        <v>351</v>
      </c>
      <c r="C30" s="72">
        <v>1</v>
      </c>
      <c r="D30" s="72" t="s">
        <v>285</v>
      </c>
      <c r="E30" s="73" t="s">
        <v>354</v>
      </c>
      <c r="F30" s="59"/>
      <c r="G30" s="59"/>
      <c r="H30" s="66" t="s">
        <v>339</v>
      </c>
      <c r="I30" s="66"/>
      <c r="J30" s="66"/>
      <c r="K30" s="66"/>
      <c r="L30" s="66"/>
      <c r="M30" s="66"/>
    </row>
    <row r="31" spans="1:13" ht="16.5" x14ac:dyDescent="0.25">
      <c r="A31" s="71" t="s">
        <v>323</v>
      </c>
      <c r="B31" s="75" t="s">
        <v>379</v>
      </c>
      <c r="C31" s="72">
        <v>3</v>
      </c>
      <c r="D31" s="72" t="s">
        <v>285</v>
      </c>
      <c r="E31" s="73">
        <v>3</v>
      </c>
      <c r="F31" s="59"/>
      <c r="G31" s="59"/>
      <c r="H31" s="66" t="s">
        <v>340</v>
      </c>
      <c r="I31" s="59"/>
      <c r="J31" s="59"/>
      <c r="K31" s="59"/>
      <c r="L31" s="59"/>
      <c r="M31" s="59"/>
    </row>
    <row r="32" spans="1:13" ht="16.5" x14ac:dyDescent="0.25">
      <c r="A32" s="71" t="s">
        <v>13</v>
      </c>
      <c r="B32" s="75" t="s">
        <v>356</v>
      </c>
      <c r="C32" s="72">
        <v>3</v>
      </c>
      <c r="D32" s="72" t="s">
        <v>285</v>
      </c>
      <c r="E32" s="73">
        <v>3</v>
      </c>
      <c r="F32" s="59"/>
      <c r="G32" s="59"/>
      <c r="H32" s="66" t="s">
        <v>341</v>
      </c>
      <c r="I32" s="59"/>
      <c r="J32" s="59"/>
      <c r="K32" s="59"/>
      <c r="L32" s="59"/>
      <c r="M32" s="59"/>
    </row>
    <row r="33" spans="1:13" ht="16.5" x14ac:dyDescent="0.25">
      <c r="A33" s="71" t="s">
        <v>338</v>
      </c>
      <c r="B33" s="75" t="s">
        <v>380</v>
      </c>
      <c r="C33" s="72">
        <v>1</v>
      </c>
      <c r="D33" s="72" t="s">
        <v>283</v>
      </c>
      <c r="E33" s="73">
        <v>1</v>
      </c>
      <c r="F33" s="59"/>
      <c r="G33" s="59"/>
      <c r="H33" s="59"/>
      <c r="I33" s="59"/>
      <c r="J33" s="59"/>
      <c r="K33" s="59"/>
      <c r="L33" s="59"/>
      <c r="M33" s="59"/>
    </row>
    <row r="34" spans="1:13" ht="42.75" x14ac:dyDescent="0.25">
      <c r="A34" s="71" t="s">
        <v>15</v>
      </c>
      <c r="B34" s="75" t="s">
        <v>381</v>
      </c>
      <c r="C34" s="72">
        <v>1</v>
      </c>
      <c r="D34" s="72" t="s">
        <v>283</v>
      </c>
      <c r="E34" s="73" t="s">
        <v>354</v>
      </c>
      <c r="F34" s="59"/>
      <c r="G34" s="59"/>
      <c r="H34" s="59"/>
      <c r="I34" s="59"/>
      <c r="J34" s="59"/>
      <c r="K34" s="59"/>
      <c r="L34" s="59"/>
      <c r="M34" s="59"/>
    </row>
    <row r="35" spans="1:13" ht="16.5" x14ac:dyDescent="0.25">
      <c r="A35" s="71" t="s">
        <v>48</v>
      </c>
      <c r="B35" s="75" t="s">
        <v>382</v>
      </c>
      <c r="C35" s="72">
        <v>2</v>
      </c>
      <c r="D35" s="72" t="s">
        <v>283</v>
      </c>
      <c r="E35" s="73">
        <v>1</v>
      </c>
      <c r="F35" s="59"/>
      <c r="G35" s="59"/>
      <c r="H35" s="59"/>
      <c r="I35" s="59"/>
      <c r="J35" s="59"/>
      <c r="K35" s="59"/>
      <c r="L35" s="59"/>
      <c r="M35" s="59"/>
    </row>
    <row r="36" spans="1:13" ht="16.5" x14ac:dyDescent="0.25">
      <c r="A36" s="71" t="s">
        <v>16</v>
      </c>
      <c r="B36" s="75" t="s">
        <v>383</v>
      </c>
      <c r="C36" s="72">
        <v>1</v>
      </c>
      <c r="D36" s="72" t="s">
        <v>285</v>
      </c>
      <c r="E36" s="73" t="s">
        <v>354</v>
      </c>
      <c r="F36" s="59"/>
      <c r="G36" s="59"/>
      <c r="H36" s="59"/>
      <c r="I36" s="59"/>
      <c r="J36" s="59"/>
      <c r="K36" s="59"/>
      <c r="L36" s="59"/>
      <c r="M36" s="59"/>
    </row>
    <row r="37" spans="1:13" ht="16.5" x14ac:dyDescent="0.25">
      <c r="A37" s="71" t="s">
        <v>289</v>
      </c>
      <c r="B37" s="75" t="s">
        <v>351</v>
      </c>
      <c r="C37" s="72">
        <v>1</v>
      </c>
      <c r="D37" s="72" t="s">
        <v>283</v>
      </c>
      <c r="E37" s="73">
        <v>1</v>
      </c>
      <c r="F37" s="59"/>
      <c r="G37" s="59"/>
      <c r="H37" s="59"/>
      <c r="I37" s="59"/>
      <c r="J37" s="59"/>
      <c r="K37" s="59"/>
      <c r="L37" s="59"/>
      <c r="M37" s="59"/>
    </row>
    <row r="38" spans="1:13" ht="16.5" x14ac:dyDescent="0.25">
      <c r="A38" s="71" t="s">
        <v>17</v>
      </c>
      <c r="B38" s="75" t="s">
        <v>384</v>
      </c>
      <c r="C38" s="72">
        <v>1</v>
      </c>
      <c r="D38" s="72" t="s">
        <v>283</v>
      </c>
      <c r="E38" s="73" t="s">
        <v>354</v>
      </c>
      <c r="F38" s="59"/>
      <c r="G38" s="59"/>
      <c r="H38" s="59"/>
      <c r="I38" s="59"/>
      <c r="J38" s="59"/>
      <c r="K38" s="59"/>
      <c r="L38" s="59"/>
      <c r="M38" s="59"/>
    </row>
    <row r="39" spans="1:13" ht="28.5" x14ac:dyDescent="0.25">
      <c r="A39" s="71" t="s">
        <v>18</v>
      </c>
      <c r="B39" s="75" t="s">
        <v>385</v>
      </c>
      <c r="C39" s="72">
        <v>3</v>
      </c>
      <c r="D39" s="72" t="s">
        <v>285</v>
      </c>
      <c r="E39" s="73">
        <v>3</v>
      </c>
      <c r="F39" s="59"/>
      <c r="G39" s="59"/>
      <c r="H39" s="59"/>
      <c r="I39" s="59"/>
      <c r="J39" s="59"/>
      <c r="K39" s="59"/>
      <c r="L39" s="59"/>
      <c r="M39" s="59"/>
    </row>
    <row r="40" spans="1:13" ht="16.5" x14ac:dyDescent="0.25">
      <c r="A40" s="71" t="s">
        <v>19</v>
      </c>
      <c r="B40" s="75" t="s">
        <v>386</v>
      </c>
      <c r="C40" s="72">
        <v>1</v>
      </c>
      <c r="D40" s="72" t="s">
        <v>285</v>
      </c>
      <c r="E40" s="73" t="s">
        <v>354</v>
      </c>
      <c r="F40" s="59"/>
      <c r="G40" s="59"/>
      <c r="H40" s="59"/>
      <c r="I40" s="59"/>
      <c r="J40" s="59"/>
      <c r="K40" s="59"/>
      <c r="L40" s="59"/>
      <c r="M40" s="59"/>
    </row>
    <row r="41" spans="1:13" ht="16.5" x14ac:dyDescent="0.25">
      <c r="A41" s="71" t="s">
        <v>20</v>
      </c>
      <c r="B41" s="75" t="s">
        <v>350</v>
      </c>
      <c r="C41" s="72">
        <v>1</v>
      </c>
      <c r="D41" s="72" t="s">
        <v>285</v>
      </c>
      <c r="E41" s="73">
        <v>1</v>
      </c>
      <c r="F41" s="59"/>
      <c r="G41" s="59"/>
      <c r="H41" s="59"/>
      <c r="I41" s="59"/>
      <c r="J41" s="59"/>
      <c r="K41" s="59"/>
      <c r="L41" s="59"/>
      <c r="M41" s="59"/>
    </row>
    <row r="42" spans="1:13" ht="16.5" x14ac:dyDescent="0.25">
      <c r="A42" s="71" t="s">
        <v>21</v>
      </c>
      <c r="B42" s="75" t="s">
        <v>356</v>
      </c>
      <c r="C42" s="72">
        <v>3</v>
      </c>
      <c r="D42" s="72" t="s">
        <v>285</v>
      </c>
      <c r="E42" s="73">
        <v>3</v>
      </c>
      <c r="F42" s="59"/>
      <c r="G42" s="59"/>
      <c r="H42" s="59"/>
      <c r="I42" s="59"/>
      <c r="J42" s="59"/>
      <c r="K42" s="59"/>
      <c r="L42" s="59"/>
      <c r="M42" s="59"/>
    </row>
    <row r="43" spans="1:13" ht="16.5" x14ac:dyDescent="0.25">
      <c r="A43" s="71" t="s">
        <v>83</v>
      </c>
      <c r="B43" s="75" t="s">
        <v>387</v>
      </c>
      <c r="C43" s="72">
        <v>1</v>
      </c>
      <c r="D43" s="72" t="s">
        <v>285</v>
      </c>
      <c r="E43" s="73">
        <v>1</v>
      </c>
      <c r="F43" s="59"/>
      <c r="G43" s="59"/>
      <c r="H43" s="59"/>
      <c r="I43" s="59"/>
      <c r="J43" s="59"/>
      <c r="K43" s="59"/>
      <c r="L43" s="59"/>
      <c r="M43" s="59"/>
    </row>
    <row r="44" spans="1:13" ht="16.5" x14ac:dyDescent="0.25">
      <c r="A44" s="71" t="s">
        <v>22</v>
      </c>
      <c r="B44" s="75" t="s">
        <v>388</v>
      </c>
      <c r="C44" s="72">
        <v>1</v>
      </c>
      <c r="D44" s="72" t="s">
        <v>283</v>
      </c>
      <c r="E44" s="73">
        <v>1</v>
      </c>
      <c r="F44" s="59"/>
      <c r="G44" s="59"/>
      <c r="H44" s="59"/>
      <c r="I44" s="59"/>
      <c r="J44" s="59"/>
      <c r="K44" s="59"/>
      <c r="L44" s="59"/>
      <c r="M44" s="59"/>
    </row>
    <row r="45" spans="1:13" ht="16.5" x14ac:dyDescent="0.25">
      <c r="A45" s="71" t="s">
        <v>117</v>
      </c>
      <c r="B45" s="75" t="s">
        <v>356</v>
      </c>
      <c r="C45" s="72">
        <v>3</v>
      </c>
      <c r="D45" s="72" t="s">
        <v>285</v>
      </c>
      <c r="E45" s="73" t="s">
        <v>354</v>
      </c>
      <c r="F45" s="59"/>
      <c r="G45" s="59"/>
      <c r="H45" s="59"/>
      <c r="I45" s="59"/>
      <c r="J45" s="59"/>
      <c r="K45" s="59"/>
      <c r="L45" s="59"/>
      <c r="M45" s="59"/>
    </row>
    <row r="46" spans="1:13" ht="16.5" x14ac:dyDescent="0.25">
      <c r="A46" s="77" t="s">
        <v>290</v>
      </c>
      <c r="B46" s="80" t="s">
        <v>389</v>
      </c>
      <c r="C46" s="72">
        <v>1</v>
      </c>
      <c r="D46" s="72" t="s">
        <v>285</v>
      </c>
      <c r="E46" s="73" t="s">
        <v>354</v>
      </c>
      <c r="F46" s="59"/>
      <c r="G46" s="59"/>
      <c r="H46" s="59"/>
      <c r="I46" s="59"/>
      <c r="J46" s="59"/>
      <c r="K46" s="59"/>
      <c r="L46" s="59"/>
      <c r="M46" s="59"/>
    </row>
    <row r="47" spans="1:13" ht="16.5" x14ac:dyDescent="0.25">
      <c r="A47" s="71" t="s">
        <v>23</v>
      </c>
      <c r="B47" s="75" t="s">
        <v>378</v>
      </c>
      <c r="C47" s="72">
        <v>3</v>
      </c>
      <c r="D47" s="72" t="s">
        <v>285</v>
      </c>
      <c r="E47" s="73">
        <v>2</v>
      </c>
      <c r="F47" s="59"/>
      <c r="G47" s="59"/>
      <c r="H47" s="59"/>
      <c r="I47" s="59"/>
      <c r="J47" s="59"/>
      <c r="K47" s="59"/>
      <c r="L47" s="59"/>
      <c r="M47" s="59"/>
    </row>
    <row r="48" spans="1:13" ht="16.5" x14ac:dyDescent="0.25">
      <c r="A48" s="71" t="s">
        <v>24</v>
      </c>
      <c r="B48" s="75" t="s">
        <v>378</v>
      </c>
      <c r="C48" s="72">
        <v>1</v>
      </c>
      <c r="D48" s="72" t="s">
        <v>283</v>
      </c>
      <c r="E48" s="73">
        <v>1</v>
      </c>
      <c r="F48" s="59"/>
      <c r="G48" s="59"/>
      <c r="H48" s="59"/>
      <c r="I48" s="59"/>
      <c r="J48" s="59"/>
      <c r="K48" s="59"/>
      <c r="L48" s="59"/>
      <c r="M48" s="59"/>
    </row>
    <row r="49" spans="1:13" ht="16.5" x14ac:dyDescent="0.25">
      <c r="A49" s="71" t="s">
        <v>25</v>
      </c>
      <c r="B49" s="75" t="s">
        <v>390</v>
      </c>
      <c r="C49" s="72">
        <v>1</v>
      </c>
      <c r="D49" s="72" t="s">
        <v>283</v>
      </c>
      <c r="E49" s="73" t="s">
        <v>354</v>
      </c>
      <c r="F49" s="59"/>
      <c r="G49" s="59"/>
      <c r="H49" s="59"/>
      <c r="I49" s="59"/>
      <c r="J49" s="59"/>
      <c r="K49" s="59"/>
      <c r="L49" s="59"/>
      <c r="M49" s="59"/>
    </row>
    <row r="50" spans="1:13" ht="16.5" x14ac:dyDescent="0.25">
      <c r="A50" s="71" t="s">
        <v>84</v>
      </c>
      <c r="B50" s="75" t="s">
        <v>378</v>
      </c>
      <c r="C50" s="72">
        <v>3</v>
      </c>
      <c r="D50" s="72" t="s">
        <v>285</v>
      </c>
      <c r="E50" s="73" t="s">
        <v>354</v>
      </c>
      <c r="F50" s="59"/>
      <c r="G50" s="59"/>
      <c r="H50" s="59"/>
      <c r="I50" s="59"/>
      <c r="J50" s="59"/>
      <c r="K50" s="59"/>
      <c r="L50" s="59"/>
      <c r="M50" s="59"/>
    </row>
    <row r="51" spans="1:13" ht="16.5" x14ac:dyDescent="0.25">
      <c r="A51" s="71" t="s">
        <v>324</v>
      </c>
      <c r="B51" s="75" t="s">
        <v>391</v>
      </c>
      <c r="C51" s="72">
        <v>1</v>
      </c>
      <c r="D51" s="72" t="s">
        <v>285</v>
      </c>
      <c r="E51" s="73" t="s">
        <v>354</v>
      </c>
      <c r="F51" s="59"/>
      <c r="G51" s="59"/>
      <c r="H51" s="59"/>
      <c r="I51" s="59"/>
      <c r="J51" s="59"/>
      <c r="K51" s="59"/>
      <c r="L51" s="59"/>
      <c r="M51" s="59"/>
    </row>
    <row r="52" spans="1:13" ht="16.5" x14ac:dyDescent="0.25">
      <c r="A52" s="71" t="s">
        <v>26</v>
      </c>
      <c r="B52" s="75" t="s">
        <v>350</v>
      </c>
      <c r="C52" s="72">
        <v>1</v>
      </c>
      <c r="D52" s="72" t="s">
        <v>285</v>
      </c>
      <c r="E52" s="73">
        <v>1</v>
      </c>
      <c r="F52" s="59"/>
      <c r="G52" s="59"/>
      <c r="H52" s="59"/>
      <c r="I52" s="59"/>
      <c r="J52" s="59"/>
      <c r="K52" s="59"/>
      <c r="L52" s="59"/>
      <c r="M52" s="59"/>
    </row>
    <row r="53" spans="1:13" ht="16.5" x14ac:dyDescent="0.25">
      <c r="A53" s="71" t="s">
        <v>27</v>
      </c>
      <c r="B53" s="75" t="s">
        <v>392</v>
      </c>
      <c r="C53" s="72">
        <v>1</v>
      </c>
      <c r="D53" s="72" t="s">
        <v>285</v>
      </c>
      <c r="E53" s="73">
        <v>1</v>
      </c>
      <c r="F53" s="59"/>
      <c r="G53" s="59"/>
      <c r="H53" s="59"/>
      <c r="I53" s="59"/>
      <c r="J53" s="59"/>
      <c r="K53" s="59"/>
      <c r="L53" s="59"/>
      <c r="M53" s="59"/>
    </row>
    <row r="54" spans="1:13" ht="16.5" x14ac:dyDescent="0.25">
      <c r="A54" s="71" t="s">
        <v>88</v>
      </c>
      <c r="B54" s="75" t="s">
        <v>393</v>
      </c>
      <c r="C54" s="72">
        <v>1</v>
      </c>
      <c r="D54" s="72" t="s">
        <v>285</v>
      </c>
      <c r="E54" s="73" t="s">
        <v>354</v>
      </c>
      <c r="F54" s="59"/>
      <c r="G54" s="59"/>
      <c r="H54" s="59"/>
      <c r="I54" s="59"/>
      <c r="J54" s="59"/>
      <c r="K54" s="59"/>
      <c r="L54" s="59"/>
      <c r="M54" s="59"/>
    </row>
    <row r="55" spans="1:13" ht="16.5" x14ac:dyDescent="0.25">
      <c r="A55" s="71" t="s">
        <v>49</v>
      </c>
      <c r="B55" s="75" t="s">
        <v>394</v>
      </c>
      <c r="C55" s="72">
        <v>3</v>
      </c>
      <c r="D55" s="72" t="s">
        <v>285</v>
      </c>
      <c r="E55" s="73">
        <v>3</v>
      </c>
      <c r="F55" s="59"/>
      <c r="G55" s="59"/>
      <c r="H55" s="59"/>
      <c r="I55" s="59"/>
      <c r="J55" s="59"/>
      <c r="K55" s="59"/>
      <c r="L55" s="59"/>
      <c r="M55" s="59"/>
    </row>
    <row r="56" spans="1:13" ht="16.5" x14ac:dyDescent="0.25">
      <c r="A56" s="71" t="s">
        <v>28</v>
      </c>
      <c r="B56" s="75" t="s">
        <v>394</v>
      </c>
      <c r="C56" s="72">
        <v>3</v>
      </c>
      <c r="D56" s="72" t="s">
        <v>285</v>
      </c>
      <c r="E56" s="73">
        <v>3</v>
      </c>
      <c r="F56" s="59"/>
      <c r="G56" s="59"/>
      <c r="H56" s="59"/>
      <c r="I56" s="59"/>
      <c r="J56" s="59"/>
      <c r="K56" s="59"/>
      <c r="L56" s="59"/>
      <c r="M56" s="59"/>
    </row>
    <row r="57" spans="1:13" ht="16.5" x14ac:dyDescent="0.25">
      <c r="A57" s="71" t="s">
        <v>50</v>
      </c>
      <c r="B57" s="75" t="s">
        <v>395</v>
      </c>
      <c r="C57" s="72">
        <v>1</v>
      </c>
      <c r="D57" s="72" t="s">
        <v>283</v>
      </c>
      <c r="E57" s="73">
        <v>1</v>
      </c>
      <c r="F57" s="59"/>
      <c r="G57" s="59"/>
      <c r="H57" s="59"/>
      <c r="I57" s="59"/>
      <c r="J57" s="59"/>
      <c r="K57" s="59"/>
      <c r="L57" s="59"/>
      <c r="M57" s="59"/>
    </row>
    <row r="58" spans="1:13" ht="16.5" x14ac:dyDescent="0.25">
      <c r="A58" s="71" t="s">
        <v>29</v>
      </c>
      <c r="B58" s="75" t="s">
        <v>396</v>
      </c>
      <c r="C58" s="72">
        <v>2</v>
      </c>
      <c r="D58" s="72" t="s">
        <v>285</v>
      </c>
      <c r="E58" s="73">
        <v>1</v>
      </c>
      <c r="F58" s="59"/>
      <c r="G58" s="59"/>
      <c r="H58" s="59"/>
      <c r="I58" s="59"/>
      <c r="J58" s="59"/>
      <c r="K58" s="59"/>
      <c r="L58" s="59"/>
      <c r="M58" s="59"/>
    </row>
    <row r="59" spans="1:13" ht="16.5" x14ac:dyDescent="0.25">
      <c r="A59" s="71" t="s">
        <v>30</v>
      </c>
      <c r="B59" s="75" t="s">
        <v>394</v>
      </c>
      <c r="C59" s="72">
        <v>1</v>
      </c>
      <c r="D59" s="72" t="s">
        <v>283</v>
      </c>
      <c r="E59" s="73" t="s">
        <v>354</v>
      </c>
      <c r="F59" s="59"/>
      <c r="G59" s="59"/>
      <c r="H59" s="59"/>
      <c r="I59" s="59"/>
      <c r="J59" s="59"/>
      <c r="K59" s="59"/>
      <c r="L59" s="59"/>
      <c r="M59" s="59"/>
    </row>
    <row r="60" spans="1:13" ht="16.5" x14ac:dyDescent="0.25">
      <c r="A60" s="71" t="s">
        <v>85</v>
      </c>
      <c r="B60" s="75" t="s">
        <v>383</v>
      </c>
      <c r="C60" s="72">
        <v>2</v>
      </c>
      <c r="D60" s="72" t="s">
        <v>285</v>
      </c>
      <c r="E60" s="73" t="s">
        <v>354</v>
      </c>
      <c r="F60" s="59"/>
      <c r="G60" s="59"/>
      <c r="H60" s="59"/>
      <c r="I60" s="59"/>
      <c r="J60" s="59"/>
      <c r="K60" s="59"/>
      <c r="L60" s="59"/>
      <c r="M60" s="59"/>
    </row>
    <row r="61" spans="1:13" ht="16.5" x14ac:dyDescent="0.25">
      <c r="A61" s="71" t="s">
        <v>51</v>
      </c>
      <c r="B61" s="75" t="s">
        <v>383</v>
      </c>
      <c r="C61" s="72">
        <v>3</v>
      </c>
      <c r="D61" s="72" t="s">
        <v>285</v>
      </c>
      <c r="E61" s="73">
        <v>3</v>
      </c>
      <c r="F61" s="59"/>
      <c r="G61" s="59"/>
      <c r="H61" s="59"/>
      <c r="I61" s="59"/>
      <c r="J61" s="59"/>
      <c r="K61" s="59"/>
      <c r="L61" s="59"/>
      <c r="M61" s="59"/>
    </row>
    <row r="62" spans="1:13" ht="16.5" x14ac:dyDescent="0.25">
      <c r="A62" s="71" t="s">
        <v>31</v>
      </c>
      <c r="B62" s="75" t="s">
        <v>397</v>
      </c>
      <c r="C62" s="72">
        <v>2</v>
      </c>
      <c r="D62" s="72" t="s">
        <v>285</v>
      </c>
      <c r="E62" s="73">
        <v>3</v>
      </c>
      <c r="F62" s="59"/>
      <c r="G62" s="59"/>
      <c r="H62" s="59"/>
      <c r="I62" s="59"/>
      <c r="J62" s="59"/>
      <c r="K62" s="59"/>
      <c r="L62" s="59"/>
      <c r="M62" s="59"/>
    </row>
    <row r="63" spans="1:13" ht="28.5" x14ac:dyDescent="0.25">
      <c r="A63" s="71" t="s">
        <v>32</v>
      </c>
      <c r="B63" s="75" t="s">
        <v>385</v>
      </c>
      <c r="C63" s="72">
        <v>1</v>
      </c>
      <c r="D63" s="72" t="s">
        <v>285</v>
      </c>
      <c r="E63" s="73" t="s">
        <v>354</v>
      </c>
      <c r="F63" s="59"/>
      <c r="G63" s="59"/>
      <c r="H63" s="59"/>
      <c r="I63" s="59"/>
      <c r="J63" s="59"/>
      <c r="K63" s="59"/>
      <c r="L63" s="59"/>
      <c r="M63" s="59"/>
    </row>
    <row r="64" spans="1:13" ht="16.5" x14ac:dyDescent="0.25">
      <c r="A64" s="71" t="s">
        <v>33</v>
      </c>
      <c r="B64" s="75" t="s">
        <v>367</v>
      </c>
      <c r="C64" s="72">
        <v>1</v>
      </c>
      <c r="D64" s="72" t="s">
        <v>285</v>
      </c>
      <c r="E64" s="73" t="s">
        <v>354</v>
      </c>
      <c r="F64" s="59"/>
      <c r="G64" s="59"/>
      <c r="H64" s="59"/>
      <c r="I64" s="59"/>
      <c r="J64" s="59"/>
      <c r="K64" s="59"/>
      <c r="L64" s="59"/>
      <c r="M64" s="59"/>
    </row>
    <row r="65" spans="1:13" ht="16.5" x14ac:dyDescent="0.25">
      <c r="A65" s="71" t="s">
        <v>291</v>
      </c>
      <c r="B65" s="75" t="s">
        <v>398</v>
      </c>
      <c r="C65" s="72">
        <v>1</v>
      </c>
      <c r="D65" s="72" t="s">
        <v>285</v>
      </c>
      <c r="E65" s="73" t="s">
        <v>354</v>
      </c>
      <c r="F65" s="59"/>
      <c r="G65" s="59"/>
      <c r="H65" s="59"/>
      <c r="I65" s="59"/>
      <c r="J65" s="59"/>
      <c r="K65" s="59"/>
      <c r="L65" s="59"/>
      <c r="M65" s="59"/>
    </row>
    <row r="66" spans="1:13" ht="16.5" x14ac:dyDescent="0.25">
      <c r="A66" s="71" t="s">
        <v>292</v>
      </c>
      <c r="B66" s="75" t="s">
        <v>383</v>
      </c>
      <c r="C66" s="72">
        <v>1</v>
      </c>
      <c r="D66" s="72" t="s">
        <v>285</v>
      </c>
      <c r="E66" s="73" t="s">
        <v>354</v>
      </c>
      <c r="F66" s="59"/>
      <c r="G66" s="59"/>
      <c r="H66" s="59"/>
      <c r="I66" s="59"/>
      <c r="J66" s="59"/>
      <c r="K66" s="59"/>
      <c r="L66" s="59"/>
      <c r="M66" s="59"/>
    </row>
    <row r="67" spans="1:13" ht="16.5" x14ac:dyDescent="0.25">
      <c r="A67" s="71" t="s">
        <v>293</v>
      </c>
      <c r="B67" s="75" t="s">
        <v>399</v>
      </c>
      <c r="C67" s="72">
        <v>1</v>
      </c>
      <c r="D67" s="72" t="s">
        <v>285</v>
      </c>
      <c r="E67" s="73" t="s">
        <v>354</v>
      </c>
      <c r="F67" s="59"/>
      <c r="G67" s="59"/>
      <c r="H67" s="59"/>
      <c r="I67" s="59"/>
      <c r="J67" s="59"/>
      <c r="K67" s="59"/>
      <c r="L67" s="59"/>
      <c r="M67" s="59"/>
    </row>
    <row r="68" spans="1:13" ht="16.5" x14ac:dyDescent="0.25">
      <c r="A68" s="71" t="s">
        <v>294</v>
      </c>
      <c r="B68" s="75" t="s">
        <v>348</v>
      </c>
      <c r="C68" s="72">
        <v>1</v>
      </c>
      <c r="D68" s="72" t="s">
        <v>285</v>
      </c>
      <c r="E68" s="73" t="s">
        <v>354</v>
      </c>
      <c r="F68" s="59"/>
      <c r="G68" s="59"/>
      <c r="H68" s="59"/>
      <c r="I68" s="59"/>
      <c r="J68" s="59"/>
      <c r="K68" s="59"/>
      <c r="L68" s="59"/>
      <c r="M68" s="59"/>
    </row>
    <row r="69" spans="1:13" ht="16.5" x14ac:dyDescent="0.25">
      <c r="A69" s="71" t="s">
        <v>34</v>
      </c>
      <c r="B69" s="75" t="s">
        <v>382</v>
      </c>
      <c r="C69" s="72">
        <v>1</v>
      </c>
      <c r="D69" s="72" t="s">
        <v>285</v>
      </c>
      <c r="E69" s="73" t="s">
        <v>354</v>
      </c>
      <c r="F69" s="59"/>
      <c r="G69" s="59"/>
      <c r="H69" s="59"/>
      <c r="I69" s="59"/>
      <c r="J69" s="59"/>
      <c r="K69" s="59"/>
      <c r="L69" s="59"/>
      <c r="M69" s="59"/>
    </row>
    <row r="70" spans="1:13" ht="16.5" x14ac:dyDescent="0.25">
      <c r="A70" s="71" t="s">
        <v>36</v>
      </c>
      <c r="B70" s="75" t="s">
        <v>400</v>
      </c>
      <c r="C70" s="72">
        <v>1</v>
      </c>
      <c r="D70" s="72" t="s">
        <v>285</v>
      </c>
      <c r="E70" s="73">
        <v>1</v>
      </c>
      <c r="F70" s="59"/>
      <c r="G70" s="59"/>
      <c r="H70" s="59"/>
      <c r="I70" s="59"/>
      <c r="J70" s="59"/>
      <c r="K70" s="59"/>
      <c r="L70" s="59"/>
      <c r="M70" s="59"/>
    </row>
    <row r="71" spans="1:13" ht="16.5" x14ac:dyDescent="0.25">
      <c r="A71" s="71" t="s">
        <v>295</v>
      </c>
      <c r="B71" s="75" t="s">
        <v>401</v>
      </c>
      <c r="C71" s="72">
        <v>3</v>
      </c>
      <c r="D71" s="72" t="s">
        <v>283</v>
      </c>
      <c r="E71" s="73">
        <v>3</v>
      </c>
      <c r="F71" s="59"/>
      <c r="G71" s="59"/>
      <c r="H71" s="59"/>
      <c r="I71" s="59"/>
      <c r="J71" s="59"/>
      <c r="K71" s="59"/>
      <c r="L71" s="59"/>
      <c r="M71" s="59"/>
    </row>
    <row r="72" spans="1:13" ht="16.5" x14ac:dyDescent="0.25">
      <c r="A72" s="71" t="s">
        <v>37</v>
      </c>
      <c r="B72" s="75" t="s">
        <v>402</v>
      </c>
      <c r="C72" s="72">
        <v>2</v>
      </c>
      <c r="D72" s="72" t="s">
        <v>283</v>
      </c>
      <c r="E72" s="73" t="s">
        <v>354</v>
      </c>
      <c r="F72" s="59"/>
      <c r="G72" s="59"/>
      <c r="H72" s="59"/>
      <c r="I72" s="59"/>
      <c r="J72" s="59"/>
      <c r="K72" s="59"/>
      <c r="L72" s="59"/>
      <c r="M72" s="59"/>
    </row>
    <row r="73" spans="1:13" ht="16.5" x14ac:dyDescent="0.25">
      <c r="A73" s="71" t="s">
        <v>121</v>
      </c>
      <c r="B73" s="75" t="s">
        <v>383</v>
      </c>
      <c r="C73" s="72">
        <v>1</v>
      </c>
      <c r="D73" s="72" t="s">
        <v>285</v>
      </c>
      <c r="E73" s="73" t="s">
        <v>354</v>
      </c>
      <c r="F73" s="59"/>
      <c r="G73" s="59"/>
      <c r="H73" s="59"/>
      <c r="I73" s="59"/>
      <c r="J73" s="59"/>
      <c r="K73" s="59"/>
      <c r="L73" s="59"/>
      <c r="M73" s="59"/>
    </row>
    <row r="74" spans="1:13" ht="16.5" x14ac:dyDescent="0.25">
      <c r="A74" s="71" t="s">
        <v>296</v>
      </c>
      <c r="B74" s="75" t="s">
        <v>356</v>
      </c>
      <c r="C74" s="72">
        <v>1</v>
      </c>
      <c r="D74" s="72" t="s">
        <v>285</v>
      </c>
      <c r="E74" s="73" t="s">
        <v>354</v>
      </c>
      <c r="F74" s="59"/>
      <c r="G74" s="59"/>
      <c r="H74" s="59"/>
      <c r="I74" s="59"/>
      <c r="J74" s="59"/>
      <c r="K74" s="59"/>
      <c r="L74" s="59"/>
      <c r="M74" s="59"/>
    </row>
    <row r="75" spans="1:13" ht="16.5" x14ac:dyDescent="0.25">
      <c r="A75" s="71" t="s">
        <v>38</v>
      </c>
      <c r="B75" s="75" t="s">
        <v>383</v>
      </c>
      <c r="C75" s="72">
        <v>1</v>
      </c>
      <c r="D75" s="72" t="s">
        <v>285</v>
      </c>
      <c r="E75" s="73">
        <v>1</v>
      </c>
      <c r="F75" s="59"/>
      <c r="G75" s="59"/>
      <c r="H75" s="59"/>
      <c r="I75" s="59"/>
      <c r="J75" s="59"/>
      <c r="K75" s="59"/>
      <c r="L75" s="59"/>
      <c r="M75" s="59"/>
    </row>
    <row r="76" spans="1:13" ht="16.5" x14ac:dyDescent="0.25">
      <c r="A76" s="71" t="s">
        <v>52</v>
      </c>
      <c r="B76" s="75" t="s">
        <v>403</v>
      </c>
      <c r="C76" s="72" t="s">
        <v>354</v>
      </c>
      <c r="D76" s="72" t="s">
        <v>404</v>
      </c>
      <c r="E76" s="73">
        <v>1</v>
      </c>
      <c r="F76" s="81"/>
      <c r="G76" s="59"/>
      <c r="H76" s="59"/>
      <c r="I76" s="59"/>
      <c r="J76" s="59"/>
      <c r="K76" s="59"/>
      <c r="L76" s="59"/>
      <c r="M76" s="59"/>
    </row>
    <row r="77" spans="1:13" ht="42.75" x14ac:dyDescent="0.25">
      <c r="A77" s="82" t="s">
        <v>39</v>
      </c>
      <c r="B77" s="75" t="s">
        <v>405</v>
      </c>
      <c r="C77" s="72">
        <v>1</v>
      </c>
      <c r="D77" s="78" t="s">
        <v>406</v>
      </c>
      <c r="E77" s="73" t="s">
        <v>354</v>
      </c>
      <c r="F77" s="59"/>
      <c r="G77" s="59"/>
      <c r="H77" s="59"/>
      <c r="I77" s="59"/>
      <c r="J77" s="59"/>
      <c r="K77" s="59"/>
      <c r="L77" s="59"/>
      <c r="M77" s="59"/>
    </row>
    <row r="78" spans="1:13" ht="16.5" x14ac:dyDescent="0.25">
      <c r="A78" s="82" t="s">
        <v>335</v>
      </c>
      <c r="B78" s="75" t="s">
        <v>407</v>
      </c>
      <c r="C78" s="72">
        <v>1</v>
      </c>
      <c r="D78" s="72" t="s">
        <v>285</v>
      </c>
      <c r="E78" s="73" t="s">
        <v>354</v>
      </c>
      <c r="F78" s="59"/>
      <c r="G78" s="59"/>
      <c r="H78" s="59"/>
      <c r="I78" s="59"/>
      <c r="J78" s="59"/>
      <c r="K78" s="59"/>
      <c r="L78" s="59"/>
      <c r="M78" s="59"/>
    </row>
    <row r="79" spans="1:13" ht="16.5" x14ac:dyDescent="0.25">
      <c r="A79" s="71" t="s">
        <v>53</v>
      </c>
      <c r="B79" s="75" t="s">
        <v>356</v>
      </c>
      <c r="C79" s="72">
        <v>1</v>
      </c>
      <c r="D79" s="72" t="s">
        <v>285</v>
      </c>
      <c r="E79" s="73">
        <v>1</v>
      </c>
      <c r="F79" s="59"/>
      <c r="G79" s="59"/>
      <c r="H79" s="59"/>
      <c r="I79" s="59"/>
      <c r="J79" s="59"/>
      <c r="K79" s="59"/>
      <c r="L79" s="59"/>
      <c r="M79" s="59"/>
    </row>
    <row r="80" spans="1:13" ht="42.75" x14ac:dyDescent="0.25">
      <c r="A80" s="83" t="s">
        <v>40</v>
      </c>
      <c r="B80" s="75" t="s">
        <v>408</v>
      </c>
      <c r="C80" s="72">
        <v>1</v>
      </c>
      <c r="D80" s="78" t="s">
        <v>362</v>
      </c>
      <c r="E80" s="73">
        <v>1</v>
      </c>
      <c r="F80" s="59"/>
      <c r="G80" s="59"/>
      <c r="H80" s="59"/>
      <c r="I80" s="59"/>
      <c r="J80" s="59"/>
      <c r="K80" s="59"/>
      <c r="L80" s="59"/>
      <c r="M80" s="59"/>
    </row>
    <row r="81" spans="1:13" ht="16.5" x14ac:dyDescent="0.25">
      <c r="A81" s="77" t="s">
        <v>409</v>
      </c>
      <c r="B81" s="80" t="s">
        <v>396</v>
      </c>
      <c r="C81" s="72">
        <v>1</v>
      </c>
      <c r="D81" s="72" t="s">
        <v>283</v>
      </c>
      <c r="E81" s="73">
        <v>1</v>
      </c>
      <c r="F81" s="59"/>
      <c r="G81" s="59"/>
      <c r="H81" s="59"/>
      <c r="I81" s="59"/>
      <c r="J81" s="59"/>
      <c r="K81" s="59"/>
      <c r="L81" s="59"/>
      <c r="M81" s="59"/>
    </row>
    <row r="82" spans="1:13" ht="28.5" x14ac:dyDescent="0.25">
      <c r="A82" s="77" t="s">
        <v>410</v>
      </c>
      <c r="B82" s="80" t="s">
        <v>411</v>
      </c>
      <c r="C82" s="84">
        <v>1</v>
      </c>
      <c r="D82" s="84" t="s">
        <v>285</v>
      </c>
      <c r="E82" s="85" t="s">
        <v>354</v>
      </c>
      <c r="F82" s="59"/>
      <c r="G82" s="59"/>
      <c r="H82" s="59"/>
      <c r="I82" s="59"/>
      <c r="J82" s="59"/>
      <c r="K82" s="59"/>
      <c r="L82" s="59"/>
      <c r="M82" s="59"/>
    </row>
    <row r="83" spans="1:13" ht="16.5" x14ac:dyDescent="0.25">
      <c r="A83" s="71" t="s">
        <v>41</v>
      </c>
      <c r="B83" s="75" t="s">
        <v>412</v>
      </c>
      <c r="C83" s="72">
        <v>3</v>
      </c>
      <c r="D83" s="72" t="s">
        <v>285</v>
      </c>
      <c r="E83" s="73">
        <v>3</v>
      </c>
      <c r="F83" s="59"/>
      <c r="G83" s="59"/>
      <c r="H83" s="59"/>
      <c r="I83" s="59"/>
      <c r="J83" s="59"/>
      <c r="K83" s="59"/>
      <c r="L83" s="59"/>
      <c r="M83" s="59"/>
    </row>
    <row r="84" spans="1:13" ht="28.5" x14ac:dyDescent="0.25">
      <c r="A84" s="71" t="s">
        <v>42</v>
      </c>
      <c r="B84" s="75" t="s">
        <v>413</v>
      </c>
      <c r="C84" s="72">
        <v>3</v>
      </c>
      <c r="D84" s="72" t="s">
        <v>285</v>
      </c>
      <c r="E84" s="73">
        <v>3</v>
      </c>
      <c r="F84" s="59"/>
      <c r="G84" s="59"/>
      <c r="H84" s="59"/>
      <c r="I84" s="59"/>
      <c r="J84" s="59"/>
      <c r="K84" s="59"/>
      <c r="L84" s="59"/>
      <c r="M84" s="59"/>
    </row>
    <row r="85" spans="1:13" ht="16.5" x14ac:dyDescent="0.25">
      <c r="A85" s="71" t="s">
        <v>43</v>
      </c>
      <c r="B85" s="75" t="s">
        <v>353</v>
      </c>
      <c r="C85" s="72">
        <v>3</v>
      </c>
      <c r="D85" s="72" t="s">
        <v>283</v>
      </c>
      <c r="E85" s="73" t="s">
        <v>354</v>
      </c>
      <c r="F85" s="59"/>
      <c r="G85" s="59"/>
      <c r="H85" s="59"/>
      <c r="I85" s="59"/>
      <c r="J85" s="59"/>
      <c r="K85" s="59"/>
      <c r="L85" s="59"/>
      <c r="M85" s="59"/>
    </row>
    <row r="86" spans="1:13" ht="16.5" x14ac:dyDescent="0.25">
      <c r="A86" s="71" t="s">
        <v>325</v>
      </c>
      <c r="B86" s="75" t="s">
        <v>383</v>
      </c>
      <c r="C86" s="72">
        <v>1</v>
      </c>
      <c r="D86" s="72" t="s">
        <v>285</v>
      </c>
      <c r="E86" s="73" t="s">
        <v>354</v>
      </c>
      <c r="F86" s="59"/>
      <c r="G86" s="59"/>
      <c r="H86" s="59"/>
      <c r="I86" s="59"/>
      <c r="J86" s="59"/>
      <c r="K86" s="59"/>
      <c r="L86" s="59"/>
      <c r="M86" s="59"/>
    </row>
    <row r="87" spans="1:13" ht="16.5" x14ac:dyDescent="0.25">
      <c r="A87" s="71" t="s">
        <v>44</v>
      </c>
      <c r="B87" s="75" t="s">
        <v>414</v>
      </c>
      <c r="C87" s="72">
        <v>1</v>
      </c>
      <c r="D87" s="72" t="s">
        <v>283</v>
      </c>
      <c r="E87" s="73">
        <v>1</v>
      </c>
      <c r="F87" s="59"/>
      <c r="G87" s="59"/>
      <c r="H87" s="59"/>
      <c r="I87" s="59"/>
      <c r="J87" s="59"/>
      <c r="K87" s="59"/>
      <c r="L87" s="59"/>
      <c r="M87" s="59"/>
    </row>
    <row r="88" spans="1:13" ht="16.5" x14ac:dyDescent="0.25">
      <c r="A88" s="71" t="s">
        <v>297</v>
      </c>
      <c r="B88" s="75" t="s">
        <v>415</v>
      </c>
      <c r="C88" s="72">
        <v>1</v>
      </c>
      <c r="D88" s="72" t="s">
        <v>285</v>
      </c>
      <c r="E88" s="73" t="s">
        <v>354</v>
      </c>
      <c r="F88" s="59"/>
      <c r="G88" s="59"/>
      <c r="H88" s="59"/>
      <c r="I88" s="59"/>
      <c r="J88" s="59"/>
      <c r="K88" s="59"/>
      <c r="L88" s="59"/>
      <c r="M88" s="59"/>
    </row>
    <row r="89" spans="1:13" ht="16.5" x14ac:dyDescent="0.25">
      <c r="A89" s="71" t="s">
        <v>298</v>
      </c>
      <c r="B89" s="75" t="s">
        <v>378</v>
      </c>
      <c r="C89" s="72">
        <v>1</v>
      </c>
      <c r="D89" s="72" t="s">
        <v>285</v>
      </c>
      <c r="E89" s="73">
        <v>1</v>
      </c>
      <c r="F89" s="59"/>
      <c r="G89" s="59"/>
      <c r="H89" s="59"/>
      <c r="I89" s="59"/>
      <c r="J89" s="59"/>
      <c r="K89" s="59"/>
      <c r="L89" s="59"/>
      <c r="M89" s="59"/>
    </row>
    <row r="90" spans="1:13" ht="16.5" x14ac:dyDescent="0.25">
      <c r="A90" s="71" t="s">
        <v>45</v>
      </c>
      <c r="B90" s="75" t="s">
        <v>367</v>
      </c>
      <c r="C90" s="72">
        <v>1</v>
      </c>
      <c r="D90" s="72" t="s">
        <v>285</v>
      </c>
      <c r="E90" s="73" t="s">
        <v>354</v>
      </c>
      <c r="F90" s="59"/>
      <c r="G90" s="59"/>
      <c r="H90" s="59"/>
      <c r="I90" s="59"/>
      <c r="J90" s="59"/>
      <c r="K90" s="59"/>
      <c r="L90" s="59"/>
      <c r="M90" s="59"/>
    </row>
    <row r="91" spans="1:13" ht="16.5" x14ac:dyDescent="0.25">
      <c r="A91" s="71" t="s">
        <v>46</v>
      </c>
      <c r="B91" s="75" t="s">
        <v>356</v>
      </c>
      <c r="C91" s="72">
        <v>2</v>
      </c>
      <c r="D91" s="72" t="s">
        <v>285</v>
      </c>
      <c r="E91" s="73">
        <v>2</v>
      </c>
      <c r="F91" s="59"/>
      <c r="G91" s="59"/>
      <c r="H91" s="59"/>
      <c r="I91" s="59"/>
      <c r="J91" s="59"/>
      <c r="K91" s="59"/>
      <c r="L91" s="59"/>
      <c r="M91" s="59"/>
    </row>
    <row r="92" spans="1:13" ht="16.5" x14ac:dyDescent="0.25">
      <c r="A92" s="71" t="s">
        <v>47</v>
      </c>
      <c r="B92" s="75" t="s">
        <v>416</v>
      </c>
      <c r="C92" s="72">
        <v>1</v>
      </c>
      <c r="D92" s="72" t="s">
        <v>285</v>
      </c>
      <c r="E92" s="73" t="s">
        <v>354</v>
      </c>
      <c r="F92" s="59"/>
      <c r="G92" s="59"/>
      <c r="H92" s="59"/>
      <c r="I92" s="59"/>
      <c r="J92" s="59"/>
      <c r="K92" s="59"/>
      <c r="L92" s="59"/>
      <c r="M92" s="59"/>
    </row>
    <row r="93" spans="1:13" ht="16.5" x14ac:dyDescent="0.25">
      <c r="A93" s="71" t="s">
        <v>54</v>
      </c>
      <c r="B93" s="75" t="s">
        <v>417</v>
      </c>
      <c r="C93" s="72">
        <v>2</v>
      </c>
      <c r="D93" s="72" t="s">
        <v>283</v>
      </c>
      <c r="E93" s="73">
        <v>1</v>
      </c>
      <c r="F93" s="59"/>
      <c r="G93" s="59"/>
      <c r="H93" s="59"/>
      <c r="I93" s="59"/>
      <c r="J93" s="59"/>
      <c r="K93" s="59"/>
      <c r="L93" s="59"/>
      <c r="M93" s="59"/>
    </row>
    <row r="94" spans="1:13" ht="16.5" x14ac:dyDescent="0.25">
      <c r="A94" s="71" t="s">
        <v>90</v>
      </c>
      <c r="B94" s="75" t="s">
        <v>378</v>
      </c>
      <c r="C94" s="72">
        <v>2</v>
      </c>
      <c r="D94" s="72" t="s">
        <v>283</v>
      </c>
      <c r="E94" s="73">
        <v>1</v>
      </c>
      <c r="F94" s="59"/>
      <c r="G94" s="59"/>
      <c r="H94" s="59"/>
      <c r="I94" s="59"/>
      <c r="J94" s="59"/>
      <c r="K94" s="59"/>
      <c r="L94" s="59"/>
      <c r="M94" s="59"/>
    </row>
    <row r="95" spans="1:13" ht="16.5" x14ac:dyDescent="0.25">
      <c r="A95" s="71" t="s">
        <v>91</v>
      </c>
      <c r="B95" s="75" t="s">
        <v>350</v>
      </c>
      <c r="C95" s="72">
        <v>1</v>
      </c>
      <c r="D95" s="72" t="s">
        <v>285</v>
      </c>
      <c r="E95" s="73" t="s">
        <v>354</v>
      </c>
      <c r="F95" s="59"/>
      <c r="G95" s="59"/>
      <c r="H95" s="59"/>
      <c r="I95" s="59"/>
      <c r="J95" s="59"/>
      <c r="K95" s="59"/>
      <c r="L95" s="59"/>
      <c r="M95" s="59"/>
    </row>
    <row r="96" spans="1:13" ht="16.5" x14ac:dyDescent="0.25">
      <c r="A96" s="71" t="s">
        <v>55</v>
      </c>
      <c r="B96" s="75" t="s">
        <v>356</v>
      </c>
      <c r="C96" s="72">
        <v>2</v>
      </c>
      <c r="D96" s="72" t="s">
        <v>285</v>
      </c>
      <c r="E96" s="73">
        <v>2</v>
      </c>
      <c r="F96" s="59"/>
      <c r="G96" s="59"/>
      <c r="H96" s="59"/>
      <c r="I96" s="59"/>
      <c r="J96" s="59"/>
      <c r="K96" s="59"/>
      <c r="L96" s="59"/>
      <c r="M96" s="59"/>
    </row>
    <row r="97" spans="1:13" ht="16.5" x14ac:dyDescent="0.25">
      <c r="A97" s="71" t="s">
        <v>92</v>
      </c>
      <c r="B97" s="75" t="s">
        <v>383</v>
      </c>
      <c r="C97" s="72">
        <v>3</v>
      </c>
      <c r="D97" s="72" t="s">
        <v>285</v>
      </c>
      <c r="E97" s="73" t="s">
        <v>354</v>
      </c>
      <c r="F97" s="59"/>
      <c r="G97" s="59"/>
      <c r="H97" s="59"/>
      <c r="I97" s="59"/>
      <c r="J97" s="59"/>
      <c r="K97" s="59"/>
      <c r="L97" s="59"/>
      <c r="M97" s="59"/>
    </row>
    <row r="98" spans="1:13" ht="16.5" x14ac:dyDescent="0.25">
      <c r="A98" s="71" t="s">
        <v>93</v>
      </c>
      <c r="B98" s="75" t="s">
        <v>418</v>
      </c>
      <c r="C98" s="72">
        <v>3</v>
      </c>
      <c r="D98" s="72" t="s">
        <v>285</v>
      </c>
      <c r="E98" s="73">
        <v>3</v>
      </c>
      <c r="F98" s="59"/>
      <c r="G98" s="59"/>
      <c r="H98" s="59"/>
      <c r="I98" s="59"/>
      <c r="J98" s="59"/>
      <c r="K98" s="59"/>
      <c r="L98" s="59"/>
      <c r="M98" s="59"/>
    </row>
    <row r="99" spans="1:13" ht="16.5" x14ac:dyDescent="0.25">
      <c r="A99" s="71" t="s">
        <v>94</v>
      </c>
      <c r="B99" s="75" t="s">
        <v>378</v>
      </c>
      <c r="C99" s="72">
        <v>3</v>
      </c>
      <c r="D99" s="72" t="s">
        <v>285</v>
      </c>
      <c r="E99" s="73" t="s">
        <v>354</v>
      </c>
      <c r="F99" s="59"/>
      <c r="G99" s="59"/>
      <c r="H99" s="59"/>
      <c r="I99" s="59"/>
      <c r="J99" s="59"/>
      <c r="K99" s="59"/>
      <c r="L99" s="59"/>
      <c r="M99" s="59"/>
    </row>
    <row r="100" spans="1:13" ht="16.5" x14ac:dyDescent="0.25">
      <c r="A100" s="71" t="s">
        <v>299</v>
      </c>
      <c r="B100" s="75" t="s">
        <v>419</v>
      </c>
      <c r="C100" s="72">
        <v>1</v>
      </c>
      <c r="D100" s="72" t="s">
        <v>285</v>
      </c>
      <c r="E100" s="73" t="s">
        <v>354</v>
      </c>
      <c r="F100" s="59"/>
      <c r="G100" s="59"/>
      <c r="H100" s="59"/>
      <c r="I100" s="59"/>
      <c r="J100" s="59"/>
      <c r="K100" s="59"/>
      <c r="L100" s="59"/>
      <c r="M100" s="59"/>
    </row>
    <row r="101" spans="1:13" ht="16.5" x14ac:dyDescent="0.25">
      <c r="A101" s="71" t="s">
        <v>95</v>
      </c>
      <c r="B101" s="75" t="s">
        <v>371</v>
      </c>
      <c r="C101" s="72">
        <v>2</v>
      </c>
      <c r="D101" s="72" t="s">
        <v>285</v>
      </c>
      <c r="E101" s="73" t="s">
        <v>354</v>
      </c>
      <c r="F101" s="59"/>
      <c r="G101" s="59"/>
      <c r="H101" s="59"/>
      <c r="I101" s="59"/>
      <c r="J101" s="59"/>
      <c r="K101" s="59"/>
      <c r="L101" s="59"/>
      <c r="M101" s="59"/>
    </row>
    <row r="102" spans="1:13" ht="16.5" x14ac:dyDescent="0.25">
      <c r="A102" s="71" t="s">
        <v>96</v>
      </c>
      <c r="B102" s="75" t="s">
        <v>420</v>
      </c>
      <c r="C102" s="72">
        <v>1</v>
      </c>
      <c r="D102" s="72" t="s">
        <v>285</v>
      </c>
      <c r="E102" s="73">
        <v>3</v>
      </c>
      <c r="F102" s="59"/>
      <c r="G102" s="59"/>
      <c r="H102" s="59"/>
      <c r="I102" s="59"/>
      <c r="J102" s="59"/>
      <c r="K102" s="59"/>
      <c r="L102" s="59"/>
      <c r="M102" s="59"/>
    </row>
    <row r="103" spans="1:13" ht="42.75" x14ac:dyDescent="0.25">
      <c r="A103" s="83" t="s">
        <v>300</v>
      </c>
      <c r="B103" s="75" t="s">
        <v>421</v>
      </c>
      <c r="C103" s="72">
        <v>1</v>
      </c>
      <c r="D103" s="78" t="s">
        <v>406</v>
      </c>
      <c r="E103" s="73" t="s">
        <v>354</v>
      </c>
      <c r="F103" s="59"/>
      <c r="G103" s="59"/>
      <c r="H103" s="59"/>
      <c r="I103" s="59"/>
      <c r="J103" s="59"/>
      <c r="K103" s="59"/>
      <c r="L103" s="59"/>
      <c r="M103" s="59"/>
    </row>
    <row r="104" spans="1:13" ht="16.5" x14ac:dyDescent="0.25">
      <c r="A104" s="71" t="s">
        <v>97</v>
      </c>
      <c r="B104" s="75" t="s">
        <v>390</v>
      </c>
      <c r="C104" s="72">
        <v>1</v>
      </c>
      <c r="D104" s="72" t="s">
        <v>285</v>
      </c>
      <c r="E104" s="73" t="s">
        <v>354</v>
      </c>
      <c r="F104" s="59"/>
      <c r="G104" s="59"/>
      <c r="H104" s="59"/>
      <c r="I104" s="59"/>
      <c r="J104" s="59"/>
      <c r="K104" s="59"/>
      <c r="L104" s="59"/>
      <c r="M104" s="59"/>
    </row>
    <row r="105" spans="1:13" ht="16.5" x14ac:dyDescent="0.25">
      <c r="A105" s="71" t="s">
        <v>120</v>
      </c>
      <c r="B105" s="75" t="s">
        <v>422</v>
      </c>
      <c r="C105" s="72">
        <v>1</v>
      </c>
      <c r="D105" s="72" t="s">
        <v>285</v>
      </c>
      <c r="E105" s="73" t="s">
        <v>354</v>
      </c>
      <c r="F105" s="59"/>
      <c r="G105" s="59"/>
      <c r="H105" s="59"/>
      <c r="I105" s="59"/>
      <c r="J105" s="59"/>
      <c r="K105" s="59"/>
      <c r="L105" s="59"/>
      <c r="M105" s="59"/>
    </row>
    <row r="106" spans="1:13" ht="16.5" x14ac:dyDescent="0.25">
      <c r="A106" s="71" t="s">
        <v>327</v>
      </c>
      <c r="B106" s="75" t="s">
        <v>394</v>
      </c>
      <c r="C106" s="72">
        <v>1</v>
      </c>
      <c r="D106" s="72" t="s">
        <v>285</v>
      </c>
      <c r="E106" s="73" t="s">
        <v>354</v>
      </c>
      <c r="F106" s="59"/>
      <c r="G106" s="59"/>
      <c r="H106" s="59"/>
      <c r="I106" s="59"/>
      <c r="J106" s="59"/>
      <c r="K106" s="59"/>
      <c r="L106" s="59"/>
      <c r="M106" s="59"/>
    </row>
    <row r="107" spans="1:13" ht="28.5" x14ac:dyDescent="0.25">
      <c r="A107" s="71" t="s">
        <v>56</v>
      </c>
      <c r="B107" s="75" t="s">
        <v>423</v>
      </c>
      <c r="C107" s="72">
        <v>1</v>
      </c>
      <c r="D107" s="72" t="s">
        <v>285</v>
      </c>
      <c r="E107" s="73">
        <v>1</v>
      </c>
      <c r="F107" s="59"/>
      <c r="G107" s="59"/>
      <c r="H107" s="59"/>
      <c r="I107" s="59"/>
      <c r="J107" s="59"/>
      <c r="K107" s="59"/>
      <c r="L107" s="59"/>
      <c r="M107" s="59"/>
    </row>
    <row r="108" spans="1:13" ht="16.5" x14ac:dyDescent="0.25">
      <c r="A108" s="71" t="s">
        <v>98</v>
      </c>
      <c r="B108" s="75" t="s">
        <v>424</v>
      </c>
      <c r="C108" s="72">
        <v>1</v>
      </c>
      <c r="D108" s="72" t="s">
        <v>285</v>
      </c>
      <c r="E108" s="73" t="s">
        <v>354</v>
      </c>
      <c r="F108" s="59"/>
      <c r="G108" s="59"/>
      <c r="H108" s="59"/>
      <c r="I108" s="59"/>
      <c r="J108" s="59"/>
      <c r="K108" s="59"/>
      <c r="L108" s="59"/>
      <c r="M108" s="59"/>
    </row>
    <row r="109" spans="1:13" ht="16.5" x14ac:dyDescent="0.25">
      <c r="A109" s="71" t="s">
        <v>326</v>
      </c>
      <c r="B109" s="75" t="s">
        <v>383</v>
      </c>
      <c r="C109" s="72">
        <v>1</v>
      </c>
      <c r="D109" s="72" t="s">
        <v>285</v>
      </c>
      <c r="E109" s="73" t="s">
        <v>354</v>
      </c>
      <c r="F109" s="59"/>
      <c r="G109" s="59"/>
      <c r="H109" s="59"/>
      <c r="I109" s="59"/>
      <c r="J109" s="59"/>
      <c r="K109" s="59"/>
      <c r="L109" s="59"/>
      <c r="M109" s="59"/>
    </row>
    <row r="110" spans="1:13" ht="16.5" x14ac:dyDescent="0.25">
      <c r="A110" s="71" t="s">
        <v>99</v>
      </c>
      <c r="B110" s="75" t="s">
        <v>383</v>
      </c>
      <c r="C110" s="72">
        <v>1</v>
      </c>
      <c r="D110" s="72" t="s">
        <v>285</v>
      </c>
      <c r="E110" s="73" t="s">
        <v>354</v>
      </c>
      <c r="F110" s="59"/>
      <c r="G110" s="59"/>
      <c r="H110" s="59"/>
      <c r="I110" s="59"/>
      <c r="J110" s="59"/>
      <c r="K110" s="59"/>
      <c r="L110" s="59"/>
      <c r="M110" s="59"/>
    </row>
    <row r="111" spans="1:13" ht="16.5" x14ac:dyDescent="0.25">
      <c r="A111" s="71" t="s">
        <v>57</v>
      </c>
      <c r="B111" s="75" t="s">
        <v>425</v>
      </c>
      <c r="C111" s="72">
        <v>1</v>
      </c>
      <c r="D111" s="72" t="s">
        <v>285</v>
      </c>
      <c r="E111" s="73">
        <v>1</v>
      </c>
      <c r="F111" s="59"/>
      <c r="G111" s="59"/>
      <c r="H111" s="59"/>
      <c r="I111" s="59"/>
      <c r="J111" s="59"/>
      <c r="K111" s="59"/>
      <c r="L111" s="59"/>
      <c r="M111" s="59"/>
    </row>
    <row r="112" spans="1:13" ht="16.5" x14ac:dyDescent="0.25">
      <c r="A112" s="71" t="s">
        <v>301</v>
      </c>
      <c r="B112" s="75" t="s">
        <v>425</v>
      </c>
      <c r="C112" s="72">
        <v>1</v>
      </c>
      <c r="D112" s="72" t="s">
        <v>285</v>
      </c>
      <c r="E112" s="73" t="s">
        <v>354</v>
      </c>
      <c r="F112" s="59"/>
      <c r="G112" s="59"/>
      <c r="H112" s="59"/>
      <c r="I112" s="59"/>
      <c r="J112" s="59"/>
      <c r="K112" s="59"/>
      <c r="L112" s="59"/>
      <c r="M112" s="59"/>
    </row>
    <row r="113" spans="1:13" ht="16.5" x14ac:dyDescent="0.25">
      <c r="A113" s="71" t="s">
        <v>302</v>
      </c>
      <c r="B113" s="75" t="s">
        <v>303</v>
      </c>
      <c r="C113" s="72">
        <v>1</v>
      </c>
      <c r="D113" s="72" t="s">
        <v>285</v>
      </c>
      <c r="E113" s="73" t="s">
        <v>354</v>
      </c>
      <c r="F113" s="59"/>
      <c r="G113" s="59"/>
      <c r="H113" s="59"/>
      <c r="I113" s="59"/>
      <c r="J113" s="59"/>
      <c r="K113" s="59"/>
      <c r="L113" s="59"/>
      <c r="M113" s="59"/>
    </row>
    <row r="114" spans="1:13" ht="16.5" x14ac:dyDescent="0.25">
      <c r="A114" s="71" t="s">
        <v>304</v>
      </c>
      <c r="B114" s="75" t="s">
        <v>426</v>
      </c>
      <c r="C114" s="72">
        <v>1</v>
      </c>
      <c r="D114" s="72" t="s">
        <v>285</v>
      </c>
      <c r="E114" s="73">
        <v>2</v>
      </c>
      <c r="F114" s="59"/>
      <c r="G114" s="59"/>
      <c r="H114" s="59"/>
      <c r="I114" s="59"/>
      <c r="J114" s="59"/>
      <c r="K114" s="59"/>
      <c r="L114" s="59"/>
      <c r="M114" s="59"/>
    </row>
    <row r="115" spans="1:13" ht="16.5" x14ac:dyDescent="0.25">
      <c r="A115" s="71" t="s">
        <v>305</v>
      </c>
      <c r="B115" s="80" t="s">
        <v>427</v>
      </c>
      <c r="C115" s="72">
        <v>1</v>
      </c>
      <c r="D115" s="72" t="s">
        <v>283</v>
      </c>
      <c r="E115" s="73" t="s">
        <v>354</v>
      </c>
      <c r="F115" s="59"/>
      <c r="G115" s="59"/>
      <c r="H115" s="59"/>
      <c r="I115" s="59"/>
      <c r="J115" s="59"/>
      <c r="K115" s="59"/>
      <c r="L115" s="59"/>
      <c r="M115" s="59"/>
    </row>
    <row r="116" spans="1:13" ht="16.5" x14ac:dyDescent="0.25">
      <c r="A116" s="71" t="s">
        <v>58</v>
      </c>
      <c r="B116" s="80" t="s">
        <v>366</v>
      </c>
      <c r="C116" s="72">
        <v>1</v>
      </c>
      <c r="D116" s="72" t="s">
        <v>285</v>
      </c>
      <c r="E116" s="73">
        <v>1</v>
      </c>
      <c r="F116" s="59"/>
      <c r="G116" s="59"/>
      <c r="H116" s="59"/>
      <c r="I116" s="59"/>
      <c r="J116" s="59"/>
      <c r="K116" s="59"/>
      <c r="L116" s="59"/>
      <c r="M116" s="59"/>
    </row>
    <row r="117" spans="1:13" ht="16.5" x14ac:dyDescent="0.25">
      <c r="A117" s="71" t="s">
        <v>59</v>
      </c>
      <c r="B117" s="75" t="s">
        <v>428</v>
      </c>
      <c r="C117" s="72">
        <v>2</v>
      </c>
      <c r="D117" s="72" t="s">
        <v>285</v>
      </c>
      <c r="E117" s="73">
        <v>3</v>
      </c>
      <c r="F117" s="59"/>
      <c r="G117" s="59"/>
      <c r="H117" s="59"/>
      <c r="I117" s="59"/>
      <c r="J117" s="59"/>
      <c r="K117" s="59"/>
      <c r="L117" s="59"/>
      <c r="M117" s="59"/>
    </row>
    <row r="118" spans="1:13" ht="16.5" x14ac:dyDescent="0.25">
      <c r="A118" s="71" t="s">
        <v>74</v>
      </c>
      <c r="B118" s="75" t="s">
        <v>350</v>
      </c>
      <c r="C118" s="72">
        <v>1</v>
      </c>
      <c r="D118" s="72" t="s">
        <v>285</v>
      </c>
      <c r="E118" s="73" t="s">
        <v>354</v>
      </c>
      <c r="F118" s="59"/>
      <c r="G118" s="59"/>
      <c r="H118" s="59"/>
      <c r="I118" s="59"/>
      <c r="J118" s="59"/>
      <c r="K118" s="59"/>
      <c r="L118" s="59"/>
      <c r="M118" s="59"/>
    </row>
    <row r="119" spans="1:13" ht="16.5" x14ac:dyDescent="0.25">
      <c r="A119" s="71" t="s">
        <v>60</v>
      </c>
      <c r="B119" s="75" t="s">
        <v>429</v>
      </c>
      <c r="C119" s="72">
        <v>2</v>
      </c>
      <c r="D119" s="72" t="s">
        <v>285</v>
      </c>
      <c r="E119" s="73">
        <v>2</v>
      </c>
      <c r="F119" s="59"/>
      <c r="G119" s="59"/>
      <c r="H119" s="59"/>
      <c r="I119" s="59"/>
      <c r="J119" s="59"/>
      <c r="K119" s="59"/>
      <c r="L119" s="59"/>
      <c r="M119" s="59"/>
    </row>
    <row r="120" spans="1:13" ht="16.5" x14ac:dyDescent="0.25">
      <c r="A120" s="71" t="s">
        <v>61</v>
      </c>
      <c r="B120" s="80" t="s">
        <v>401</v>
      </c>
      <c r="C120" s="72">
        <v>3</v>
      </c>
      <c r="D120" s="72" t="s">
        <v>285</v>
      </c>
      <c r="E120" s="73">
        <v>3</v>
      </c>
      <c r="F120" s="59"/>
      <c r="G120" s="59"/>
      <c r="H120" s="59"/>
      <c r="I120" s="59"/>
      <c r="J120" s="59"/>
      <c r="K120" s="59"/>
      <c r="L120" s="59"/>
      <c r="M120" s="59"/>
    </row>
    <row r="121" spans="1:13" ht="16.5" x14ac:dyDescent="0.25">
      <c r="A121" s="71" t="s">
        <v>100</v>
      </c>
      <c r="B121" s="75" t="s">
        <v>425</v>
      </c>
      <c r="C121" s="72">
        <v>1</v>
      </c>
      <c r="D121" s="72" t="s">
        <v>285</v>
      </c>
      <c r="E121" s="73" t="s">
        <v>354</v>
      </c>
      <c r="F121" s="59"/>
      <c r="G121" s="59"/>
      <c r="H121" s="59"/>
      <c r="I121" s="59"/>
      <c r="J121" s="59"/>
      <c r="K121" s="59"/>
      <c r="L121" s="59"/>
      <c r="M121" s="59"/>
    </row>
    <row r="122" spans="1:13" ht="16.5" x14ac:dyDescent="0.25">
      <c r="A122" s="71" t="s">
        <v>306</v>
      </c>
      <c r="B122" s="75" t="s">
        <v>356</v>
      </c>
      <c r="C122" s="72">
        <v>1</v>
      </c>
      <c r="D122" s="72" t="s">
        <v>285</v>
      </c>
      <c r="E122" s="73">
        <v>1</v>
      </c>
      <c r="F122" s="59"/>
      <c r="G122" s="59"/>
      <c r="H122" s="59"/>
      <c r="I122" s="59"/>
      <c r="J122" s="59"/>
      <c r="K122" s="59"/>
      <c r="L122" s="59"/>
      <c r="M122" s="59"/>
    </row>
    <row r="123" spans="1:13" ht="16.5" x14ac:dyDescent="0.25">
      <c r="A123" s="71" t="s">
        <v>89</v>
      </c>
      <c r="B123" s="75" t="s">
        <v>383</v>
      </c>
      <c r="C123" s="72">
        <v>2</v>
      </c>
      <c r="D123" s="72" t="s">
        <v>285</v>
      </c>
      <c r="E123" s="73">
        <v>3</v>
      </c>
      <c r="F123" s="59"/>
      <c r="G123" s="59"/>
      <c r="H123" s="59"/>
      <c r="I123" s="59"/>
      <c r="J123" s="59"/>
      <c r="K123" s="59"/>
      <c r="L123" s="59"/>
      <c r="M123" s="59"/>
    </row>
    <row r="124" spans="1:13" ht="16.5" x14ac:dyDescent="0.25">
      <c r="A124" s="71" t="s">
        <v>307</v>
      </c>
      <c r="B124" s="75" t="s">
        <v>356</v>
      </c>
      <c r="C124" s="72">
        <v>2</v>
      </c>
      <c r="D124" s="72" t="s">
        <v>285</v>
      </c>
      <c r="E124" s="73" t="s">
        <v>354</v>
      </c>
      <c r="F124" s="59"/>
      <c r="G124" s="59"/>
      <c r="H124" s="59"/>
      <c r="I124" s="59"/>
      <c r="J124" s="59"/>
      <c r="K124" s="59"/>
      <c r="L124" s="59"/>
      <c r="M124" s="59"/>
    </row>
    <row r="125" spans="1:13" ht="16.5" x14ac:dyDescent="0.25">
      <c r="A125" s="71" t="s">
        <v>101</v>
      </c>
      <c r="B125" s="75" t="s">
        <v>383</v>
      </c>
      <c r="C125" s="72">
        <v>1</v>
      </c>
      <c r="D125" s="72" t="s">
        <v>285</v>
      </c>
      <c r="E125" s="73" t="s">
        <v>354</v>
      </c>
      <c r="F125" s="59"/>
      <c r="G125" s="59"/>
      <c r="H125" s="59"/>
      <c r="I125" s="59"/>
      <c r="J125" s="59"/>
      <c r="K125" s="59"/>
      <c r="L125" s="59"/>
      <c r="M125" s="59"/>
    </row>
    <row r="126" spans="1:13" ht="16.5" x14ac:dyDescent="0.25">
      <c r="A126" s="71" t="s">
        <v>308</v>
      </c>
      <c r="B126" s="75" t="s">
        <v>379</v>
      </c>
      <c r="C126" s="72">
        <v>3</v>
      </c>
      <c r="D126" s="72" t="s">
        <v>285</v>
      </c>
      <c r="E126" s="73" t="s">
        <v>354</v>
      </c>
      <c r="F126" s="59"/>
      <c r="G126" s="59"/>
      <c r="H126" s="59"/>
      <c r="I126" s="59"/>
      <c r="J126" s="59"/>
      <c r="K126" s="59"/>
      <c r="L126" s="59"/>
      <c r="M126" s="59"/>
    </row>
    <row r="127" spans="1:13" ht="16.5" x14ac:dyDescent="0.25">
      <c r="A127" s="71" t="s">
        <v>309</v>
      </c>
      <c r="B127" s="75" t="s">
        <v>429</v>
      </c>
      <c r="C127" s="72">
        <v>1</v>
      </c>
      <c r="D127" s="72" t="s">
        <v>285</v>
      </c>
      <c r="E127" s="73" t="s">
        <v>354</v>
      </c>
      <c r="F127" s="59"/>
      <c r="G127" s="59"/>
      <c r="H127" s="59"/>
      <c r="I127" s="59"/>
      <c r="J127" s="59"/>
      <c r="K127" s="59"/>
      <c r="L127" s="59"/>
      <c r="M127" s="59"/>
    </row>
    <row r="128" spans="1:13" ht="16.5" x14ac:dyDescent="0.25">
      <c r="A128" s="71" t="s">
        <v>64</v>
      </c>
      <c r="B128" s="75" t="s">
        <v>356</v>
      </c>
      <c r="C128" s="72">
        <v>2</v>
      </c>
      <c r="D128" s="72" t="s">
        <v>285</v>
      </c>
      <c r="E128" s="73">
        <v>2</v>
      </c>
      <c r="F128" s="59"/>
      <c r="G128" s="59"/>
      <c r="H128" s="59"/>
      <c r="I128" s="59"/>
      <c r="J128" s="59"/>
      <c r="K128" s="59"/>
      <c r="L128" s="59"/>
      <c r="M128" s="59"/>
    </row>
    <row r="129" spans="1:13" ht="16.5" x14ac:dyDescent="0.25">
      <c r="A129" s="71" t="s">
        <v>310</v>
      </c>
      <c r="B129" s="75" t="s">
        <v>356</v>
      </c>
      <c r="C129" s="72">
        <v>1</v>
      </c>
      <c r="D129" s="72" t="s">
        <v>285</v>
      </c>
      <c r="E129" s="73" t="s">
        <v>354</v>
      </c>
      <c r="F129" s="59"/>
      <c r="G129" s="59"/>
      <c r="H129" s="59"/>
      <c r="I129" s="59"/>
      <c r="J129" s="59"/>
      <c r="K129" s="59"/>
      <c r="L129" s="59"/>
      <c r="M129" s="59"/>
    </row>
    <row r="130" spans="1:13" ht="16.5" x14ac:dyDescent="0.25">
      <c r="A130" s="71" t="s">
        <v>102</v>
      </c>
      <c r="B130" s="75" t="s">
        <v>358</v>
      </c>
      <c r="C130" s="72">
        <v>1</v>
      </c>
      <c r="D130" s="72" t="s">
        <v>285</v>
      </c>
      <c r="E130" s="73" t="s">
        <v>354</v>
      </c>
      <c r="F130" s="59"/>
      <c r="G130" s="59"/>
      <c r="H130" s="59"/>
      <c r="I130" s="59"/>
      <c r="J130" s="59"/>
      <c r="K130" s="59"/>
      <c r="L130" s="59"/>
      <c r="M130" s="59"/>
    </row>
    <row r="131" spans="1:13" ht="16.5" x14ac:dyDescent="0.25">
      <c r="A131" s="71" t="s">
        <v>103</v>
      </c>
      <c r="B131" s="75" t="s">
        <v>356</v>
      </c>
      <c r="C131" s="72">
        <v>2</v>
      </c>
      <c r="D131" s="72" t="s">
        <v>285</v>
      </c>
      <c r="E131" s="73" t="s">
        <v>354</v>
      </c>
      <c r="F131" s="59"/>
      <c r="G131" s="59"/>
      <c r="H131" s="59"/>
      <c r="I131" s="59"/>
      <c r="J131" s="59"/>
      <c r="K131" s="59"/>
      <c r="L131" s="59"/>
      <c r="M131" s="59"/>
    </row>
    <row r="132" spans="1:13" ht="16.5" x14ac:dyDescent="0.25">
      <c r="A132" s="71" t="s">
        <v>104</v>
      </c>
      <c r="B132" s="75" t="s">
        <v>430</v>
      </c>
      <c r="C132" s="72">
        <v>1</v>
      </c>
      <c r="D132" s="72" t="s">
        <v>285</v>
      </c>
      <c r="E132" s="73" t="s">
        <v>354</v>
      </c>
      <c r="F132" s="59"/>
      <c r="G132" s="59"/>
      <c r="H132" s="59"/>
      <c r="I132" s="59"/>
      <c r="J132" s="59"/>
      <c r="K132" s="59"/>
      <c r="L132" s="59"/>
      <c r="M132" s="59"/>
    </row>
    <row r="133" spans="1:13" ht="16.5" x14ac:dyDescent="0.25">
      <c r="A133" s="71" t="s">
        <v>63</v>
      </c>
      <c r="B133" s="80" t="s">
        <v>390</v>
      </c>
      <c r="C133" s="72">
        <v>1</v>
      </c>
      <c r="D133" s="72" t="s">
        <v>285</v>
      </c>
      <c r="E133" s="73" t="s">
        <v>354</v>
      </c>
      <c r="F133" s="59"/>
      <c r="G133" s="59"/>
      <c r="H133" s="59"/>
      <c r="I133" s="59"/>
      <c r="J133" s="59"/>
      <c r="K133" s="59"/>
      <c r="L133" s="59"/>
      <c r="M133" s="59"/>
    </row>
    <row r="134" spans="1:13" ht="16.5" x14ac:dyDescent="0.25">
      <c r="A134" s="71" t="s">
        <v>62</v>
      </c>
      <c r="B134" s="75" t="s">
        <v>390</v>
      </c>
      <c r="C134" s="72">
        <v>1</v>
      </c>
      <c r="D134" s="72" t="s">
        <v>285</v>
      </c>
      <c r="E134" s="73">
        <v>1</v>
      </c>
      <c r="F134" s="59"/>
      <c r="G134" s="59"/>
      <c r="H134" s="59"/>
      <c r="I134" s="59"/>
      <c r="J134" s="59"/>
      <c r="K134" s="59"/>
      <c r="L134" s="59"/>
      <c r="M134" s="59"/>
    </row>
    <row r="135" spans="1:13" ht="16.5" x14ac:dyDescent="0.25">
      <c r="A135" s="82" t="s">
        <v>122</v>
      </c>
      <c r="B135" s="75" t="s">
        <v>402</v>
      </c>
      <c r="C135" s="72">
        <v>3</v>
      </c>
      <c r="D135" s="72" t="s">
        <v>285</v>
      </c>
      <c r="E135" s="73">
        <v>3</v>
      </c>
      <c r="F135" s="59"/>
      <c r="G135" s="59"/>
      <c r="H135" s="59"/>
      <c r="I135" s="59"/>
      <c r="J135" s="59"/>
      <c r="K135" s="59"/>
      <c r="L135" s="59"/>
      <c r="M135" s="59"/>
    </row>
    <row r="136" spans="1:13" ht="16.5" x14ac:dyDescent="0.25">
      <c r="A136" s="82" t="s">
        <v>105</v>
      </c>
      <c r="B136" s="75" t="s">
        <v>356</v>
      </c>
      <c r="C136" s="72">
        <v>3</v>
      </c>
      <c r="D136" s="72" t="s">
        <v>285</v>
      </c>
      <c r="E136" s="73" t="s">
        <v>354</v>
      </c>
      <c r="F136" s="59"/>
      <c r="G136" s="59"/>
      <c r="H136" s="59"/>
      <c r="I136" s="59"/>
      <c r="J136" s="59"/>
      <c r="K136" s="59"/>
      <c r="L136" s="59"/>
      <c r="M136" s="59"/>
    </row>
    <row r="137" spans="1:13" ht="16.5" x14ac:dyDescent="0.25">
      <c r="A137" s="71" t="s">
        <v>106</v>
      </c>
      <c r="B137" s="75" t="s">
        <v>379</v>
      </c>
      <c r="C137" s="72">
        <v>2</v>
      </c>
      <c r="D137" s="72" t="s">
        <v>285</v>
      </c>
      <c r="E137" s="73" t="s">
        <v>354</v>
      </c>
      <c r="F137" s="59"/>
      <c r="G137" s="59"/>
      <c r="H137" s="59"/>
      <c r="I137" s="59"/>
      <c r="J137" s="59"/>
      <c r="K137" s="59"/>
      <c r="L137" s="59"/>
      <c r="M137" s="59"/>
    </row>
    <row r="138" spans="1:13" ht="16.5" x14ac:dyDescent="0.25">
      <c r="A138" s="71" t="s">
        <v>65</v>
      </c>
      <c r="B138" s="75" t="s">
        <v>356</v>
      </c>
      <c r="C138" s="72">
        <v>2</v>
      </c>
      <c r="D138" s="72" t="s">
        <v>285</v>
      </c>
      <c r="E138" s="73">
        <v>3</v>
      </c>
      <c r="F138" s="59"/>
      <c r="G138" s="59"/>
      <c r="H138" s="59"/>
      <c r="I138" s="59"/>
      <c r="J138" s="59"/>
      <c r="K138" s="59"/>
      <c r="L138" s="59"/>
      <c r="M138" s="59"/>
    </row>
    <row r="139" spans="1:13" ht="16.5" x14ac:dyDescent="0.25">
      <c r="A139" s="71" t="s">
        <v>66</v>
      </c>
      <c r="B139" s="75" t="s">
        <v>432</v>
      </c>
      <c r="C139" s="72">
        <v>1</v>
      </c>
      <c r="D139" s="72" t="s">
        <v>283</v>
      </c>
      <c r="E139" s="73">
        <v>1</v>
      </c>
      <c r="F139" s="59"/>
      <c r="G139" s="59"/>
      <c r="H139" s="59"/>
      <c r="I139" s="59"/>
      <c r="J139" s="59"/>
      <c r="K139" s="59"/>
      <c r="L139" s="59"/>
      <c r="M139" s="59"/>
    </row>
    <row r="140" spans="1:13" ht="16.5" x14ac:dyDescent="0.25">
      <c r="A140" s="71" t="s">
        <v>431</v>
      </c>
      <c r="B140" s="75" t="s">
        <v>432</v>
      </c>
      <c r="C140" s="72">
        <v>1</v>
      </c>
      <c r="D140" s="72" t="s">
        <v>283</v>
      </c>
      <c r="E140" s="73">
        <v>1</v>
      </c>
      <c r="F140" s="59"/>
      <c r="G140" s="59"/>
      <c r="H140" s="59"/>
      <c r="I140" s="59"/>
      <c r="J140" s="59"/>
      <c r="K140" s="59"/>
      <c r="L140" s="59"/>
      <c r="M140" s="59"/>
    </row>
    <row r="141" spans="1:13" ht="16.5" x14ac:dyDescent="0.25">
      <c r="A141" s="71" t="s">
        <v>67</v>
      </c>
      <c r="B141" s="75" t="s">
        <v>356</v>
      </c>
      <c r="C141" s="72">
        <v>1</v>
      </c>
      <c r="D141" s="72" t="s">
        <v>285</v>
      </c>
      <c r="E141" s="73">
        <v>1</v>
      </c>
      <c r="F141" s="59"/>
      <c r="G141" s="59"/>
      <c r="H141" s="59"/>
      <c r="I141" s="59"/>
      <c r="J141" s="59"/>
      <c r="K141" s="59"/>
      <c r="L141" s="59"/>
      <c r="M141" s="59"/>
    </row>
    <row r="142" spans="1:13" ht="28.5" x14ac:dyDescent="0.25">
      <c r="A142" s="71" t="s">
        <v>68</v>
      </c>
      <c r="B142" s="75" t="s">
        <v>433</v>
      </c>
      <c r="C142" s="72">
        <v>3</v>
      </c>
      <c r="D142" s="72" t="s">
        <v>285</v>
      </c>
      <c r="E142" s="73">
        <v>3</v>
      </c>
      <c r="F142" s="59"/>
      <c r="G142" s="59"/>
      <c r="H142" s="59"/>
      <c r="I142" s="59"/>
      <c r="J142" s="59"/>
      <c r="K142" s="59"/>
      <c r="L142" s="59"/>
      <c r="M142" s="59"/>
    </row>
    <row r="143" spans="1:13" ht="16.5" x14ac:dyDescent="0.25">
      <c r="A143" s="71" t="s">
        <v>107</v>
      </c>
      <c r="B143" s="75" t="s">
        <v>367</v>
      </c>
      <c r="C143" s="72">
        <v>1</v>
      </c>
      <c r="D143" s="72" t="s">
        <v>285</v>
      </c>
      <c r="E143" s="73" t="s">
        <v>354</v>
      </c>
      <c r="F143" s="59"/>
      <c r="G143" s="59"/>
      <c r="H143" s="59"/>
      <c r="I143" s="59"/>
      <c r="J143" s="59"/>
      <c r="K143" s="59"/>
      <c r="L143" s="59"/>
      <c r="M143" s="59"/>
    </row>
    <row r="144" spans="1:13" ht="16.5" x14ac:dyDescent="0.25">
      <c r="A144" s="71" t="s">
        <v>108</v>
      </c>
      <c r="B144" s="75" t="s">
        <v>383</v>
      </c>
      <c r="C144" s="72">
        <v>1</v>
      </c>
      <c r="D144" s="72" t="s">
        <v>285</v>
      </c>
      <c r="E144" s="73" t="s">
        <v>354</v>
      </c>
      <c r="F144" s="59"/>
      <c r="G144" s="59"/>
      <c r="H144" s="59"/>
      <c r="I144" s="59"/>
      <c r="J144" s="59"/>
      <c r="K144" s="59"/>
      <c r="L144" s="59"/>
      <c r="M144" s="59"/>
    </row>
    <row r="145" spans="1:13" ht="16.5" x14ac:dyDescent="0.25">
      <c r="A145" s="71" t="s">
        <v>87</v>
      </c>
      <c r="B145" s="75" t="s">
        <v>401</v>
      </c>
      <c r="C145" s="72">
        <v>3</v>
      </c>
      <c r="D145" s="72" t="s">
        <v>285</v>
      </c>
      <c r="E145" s="73">
        <v>3</v>
      </c>
      <c r="F145" s="59"/>
      <c r="G145" s="59"/>
      <c r="H145" s="59"/>
      <c r="I145" s="59"/>
      <c r="J145" s="59"/>
      <c r="K145" s="59"/>
      <c r="L145" s="59"/>
      <c r="M145" s="59"/>
    </row>
    <row r="146" spans="1:13" ht="16.5" x14ac:dyDescent="0.25">
      <c r="A146" s="71" t="s">
        <v>311</v>
      </c>
      <c r="B146" s="75" t="s">
        <v>356</v>
      </c>
      <c r="C146" s="72">
        <v>1</v>
      </c>
      <c r="D146" s="72" t="s">
        <v>285</v>
      </c>
      <c r="E146" s="73" t="s">
        <v>354</v>
      </c>
      <c r="F146" s="59"/>
      <c r="G146" s="59"/>
      <c r="H146" s="59"/>
      <c r="I146" s="59"/>
      <c r="J146" s="59"/>
      <c r="K146" s="59"/>
      <c r="L146" s="59"/>
      <c r="M146" s="59"/>
    </row>
    <row r="147" spans="1:13" ht="16.5" x14ac:dyDescent="0.25">
      <c r="A147" s="71" t="s">
        <v>312</v>
      </c>
      <c r="B147" s="75" t="s">
        <v>434</v>
      </c>
      <c r="C147" s="72">
        <v>1</v>
      </c>
      <c r="D147" s="72" t="s">
        <v>285</v>
      </c>
      <c r="E147" s="73" t="s">
        <v>354</v>
      </c>
      <c r="F147" s="59"/>
      <c r="G147" s="59"/>
      <c r="H147" s="59"/>
      <c r="I147" s="59"/>
      <c r="J147" s="59"/>
      <c r="K147" s="59"/>
      <c r="L147" s="59"/>
      <c r="M147" s="59"/>
    </row>
    <row r="148" spans="1:13" ht="16.5" x14ac:dyDescent="0.25">
      <c r="A148" s="71" t="s">
        <v>69</v>
      </c>
      <c r="B148" s="75" t="s">
        <v>353</v>
      </c>
      <c r="C148" s="72">
        <v>1</v>
      </c>
      <c r="D148" s="72" t="s">
        <v>285</v>
      </c>
      <c r="E148" s="73">
        <v>1</v>
      </c>
      <c r="F148" s="59"/>
      <c r="G148" s="59"/>
      <c r="H148" s="59"/>
      <c r="I148" s="59"/>
      <c r="J148" s="59"/>
      <c r="K148" s="59"/>
      <c r="L148" s="59"/>
      <c r="M148" s="59"/>
    </row>
    <row r="149" spans="1:13" ht="16.5" x14ac:dyDescent="0.25">
      <c r="A149" s="71" t="s">
        <v>109</v>
      </c>
      <c r="B149" s="75" t="s">
        <v>435</v>
      </c>
      <c r="C149" s="72">
        <v>3</v>
      </c>
      <c r="D149" s="72" t="s">
        <v>285</v>
      </c>
      <c r="E149" s="73" t="s">
        <v>354</v>
      </c>
      <c r="F149" s="59"/>
      <c r="G149" s="59"/>
      <c r="H149" s="59"/>
      <c r="I149" s="59"/>
      <c r="J149" s="59"/>
      <c r="K149" s="59"/>
      <c r="L149" s="59"/>
      <c r="M149" s="59"/>
    </row>
    <row r="150" spans="1:13" ht="16.5" x14ac:dyDescent="0.25">
      <c r="A150" s="71" t="s">
        <v>70</v>
      </c>
      <c r="B150" s="75" t="s">
        <v>401</v>
      </c>
      <c r="C150" s="72">
        <v>3</v>
      </c>
      <c r="D150" s="72" t="s">
        <v>285</v>
      </c>
      <c r="E150" s="73">
        <v>3</v>
      </c>
      <c r="F150" s="59"/>
      <c r="G150" s="59"/>
      <c r="H150" s="59"/>
      <c r="I150" s="59"/>
      <c r="J150" s="59"/>
      <c r="K150" s="59"/>
      <c r="L150" s="59"/>
      <c r="M150" s="59"/>
    </row>
    <row r="151" spans="1:13" ht="16.5" x14ac:dyDescent="0.25">
      <c r="A151" s="71" t="s">
        <v>86</v>
      </c>
      <c r="B151" s="75" t="s">
        <v>436</v>
      </c>
      <c r="C151" s="72">
        <v>1</v>
      </c>
      <c r="D151" s="72" t="s">
        <v>285</v>
      </c>
      <c r="E151" s="73" t="s">
        <v>354</v>
      </c>
      <c r="F151" s="59"/>
      <c r="G151" s="59"/>
      <c r="H151" s="59"/>
      <c r="I151" s="59"/>
      <c r="J151" s="59"/>
      <c r="K151" s="59"/>
      <c r="L151" s="59"/>
      <c r="M151" s="59"/>
    </row>
    <row r="152" spans="1:13" ht="16.5" x14ac:dyDescent="0.25">
      <c r="A152" s="71" t="s">
        <v>313</v>
      </c>
      <c r="B152" s="75" t="s">
        <v>437</v>
      </c>
      <c r="C152" s="72">
        <v>1</v>
      </c>
      <c r="D152" s="72" t="s">
        <v>285</v>
      </c>
      <c r="E152" s="73" t="s">
        <v>354</v>
      </c>
      <c r="F152" s="59"/>
      <c r="G152" s="59"/>
      <c r="H152" s="59"/>
      <c r="I152" s="59"/>
      <c r="J152" s="59"/>
      <c r="K152" s="59"/>
      <c r="L152" s="59"/>
      <c r="M152" s="59"/>
    </row>
    <row r="153" spans="1:13" ht="16.5" x14ac:dyDescent="0.25">
      <c r="A153" s="71" t="s">
        <v>314</v>
      </c>
      <c r="B153" s="75" t="s">
        <v>383</v>
      </c>
      <c r="C153" s="72">
        <v>1</v>
      </c>
      <c r="D153" s="72" t="s">
        <v>285</v>
      </c>
      <c r="E153" s="73" t="s">
        <v>354</v>
      </c>
      <c r="F153" s="59"/>
      <c r="G153" s="59"/>
      <c r="H153" s="59"/>
      <c r="I153" s="59"/>
      <c r="J153" s="59"/>
      <c r="K153" s="59"/>
      <c r="L153" s="59"/>
      <c r="M153" s="59"/>
    </row>
    <row r="154" spans="1:13" ht="16.5" x14ac:dyDescent="0.25">
      <c r="A154" s="71" t="s">
        <v>110</v>
      </c>
      <c r="B154" s="75" t="s">
        <v>383</v>
      </c>
      <c r="C154" s="72">
        <v>1</v>
      </c>
      <c r="D154" s="72" t="s">
        <v>285</v>
      </c>
      <c r="E154" s="73">
        <v>1</v>
      </c>
      <c r="F154" s="59"/>
      <c r="G154" s="59"/>
      <c r="H154" s="59"/>
      <c r="I154" s="59"/>
      <c r="J154" s="59"/>
      <c r="K154" s="59"/>
      <c r="L154" s="59"/>
      <c r="M154" s="59"/>
    </row>
    <row r="155" spans="1:13" ht="16.5" x14ac:dyDescent="0.25">
      <c r="A155" s="71" t="s">
        <v>111</v>
      </c>
      <c r="B155" s="75" t="s">
        <v>390</v>
      </c>
      <c r="C155" s="72">
        <v>1</v>
      </c>
      <c r="D155" s="72" t="s">
        <v>285</v>
      </c>
      <c r="E155" s="73" t="s">
        <v>354</v>
      </c>
      <c r="F155" s="59"/>
      <c r="G155" s="59"/>
      <c r="H155" s="59"/>
      <c r="I155" s="59"/>
      <c r="J155" s="59"/>
      <c r="K155" s="59"/>
      <c r="L155" s="59"/>
      <c r="M155" s="59"/>
    </row>
    <row r="156" spans="1:13" ht="16.5" x14ac:dyDescent="0.25">
      <c r="A156" s="71" t="s">
        <v>71</v>
      </c>
      <c r="B156" s="75" t="s">
        <v>438</v>
      </c>
      <c r="C156" s="72">
        <v>1</v>
      </c>
      <c r="D156" s="72" t="s">
        <v>283</v>
      </c>
      <c r="E156" s="73">
        <v>1</v>
      </c>
      <c r="F156" s="59"/>
      <c r="G156" s="59"/>
      <c r="H156" s="59"/>
      <c r="I156" s="59"/>
      <c r="J156" s="59"/>
      <c r="K156" s="59"/>
      <c r="L156" s="59"/>
      <c r="M156" s="59"/>
    </row>
    <row r="157" spans="1:13" ht="16.5" x14ac:dyDescent="0.25">
      <c r="A157" s="71" t="s">
        <v>112</v>
      </c>
      <c r="B157" s="75" t="s">
        <v>367</v>
      </c>
      <c r="C157" s="72">
        <v>3</v>
      </c>
      <c r="D157" s="72" t="s">
        <v>285</v>
      </c>
      <c r="E157" s="73">
        <v>3</v>
      </c>
      <c r="F157" s="59"/>
      <c r="G157" s="59"/>
      <c r="H157" s="59"/>
      <c r="I157" s="59"/>
      <c r="J157" s="59"/>
      <c r="K157" s="59"/>
      <c r="L157" s="59"/>
      <c r="M157" s="59"/>
    </row>
    <row r="158" spans="1:13" ht="16.5" x14ac:dyDescent="0.25">
      <c r="A158" s="71" t="s">
        <v>72</v>
      </c>
      <c r="B158" s="75" t="s">
        <v>383</v>
      </c>
      <c r="C158" s="72">
        <v>3</v>
      </c>
      <c r="D158" s="72" t="s">
        <v>285</v>
      </c>
      <c r="E158" s="73">
        <v>3</v>
      </c>
      <c r="F158" s="59"/>
      <c r="G158" s="59"/>
      <c r="H158" s="59"/>
      <c r="I158" s="59"/>
      <c r="J158" s="59"/>
      <c r="K158" s="59"/>
      <c r="L158" s="59"/>
      <c r="M158" s="59"/>
    </row>
    <row r="159" spans="1:13" ht="16.5" x14ac:dyDescent="0.25">
      <c r="A159" s="71" t="s">
        <v>113</v>
      </c>
      <c r="B159" s="75" t="s">
        <v>379</v>
      </c>
      <c r="C159" s="72">
        <v>2</v>
      </c>
      <c r="D159" s="72" t="s">
        <v>285</v>
      </c>
      <c r="E159" s="73" t="s">
        <v>354</v>
      </c>
      <c r="F159" s="59"/>
      <c r="G159" s="59"/>
      <c r="H159" s="59"/>
      <c r="I159" s="59"/>
      <c r="J159" s="59"/>
      <c r="K159" s="59"/>
      <c r="L159" s="59"/>
      <c r="M159" s="59"/>
    </row>
    <row r="160" spans="1:13" ht="16.5" x14ac:dyDescent="0.25">
      <c r="A160" s="71" t="s">
        <v>114</v>
      </c>
      <c r="B160" s="75" t="s">
        <v>367</v>
      </c>
      <c r="C160" s="72">
        <v>3</v>
      </c>
      <c r="D160" s="72" t="s">
        <v>285</v>
      </c>
      <c r="E160" s="73" t="s">
        <v>354</v>
      </c>
      <c r="F160" s="59"/>
      <c r="G160" s="59"/>
      <c r="H160" s="59"/>
      <c r="I160" s="59"/>
      <c r="J160" s="59"/>
      <c r="K160" s="59"/>
      <c r="L160" s="59"/>
      <c r="M160" s="59"/>
    </row>
    <row r="161" spans="1:13" ht="16.5" x14ac:dyDescent="0.25">
      <c r="A161" s="71" t="s">
        <v>115</v>
      </c>
      <c r="B161" s="75" t="s">
        <v>401</v>
      </c>
      <c r="C161" s="72">
        <v>3</v>
      </c>
      <c r="D161" s="72" t="s">
        <v>283</v>
      </c>
      <c r="E161" s="73">
        <v>3</v>
      </c>
      <c r="F161" s="59"/>
      <c r="G161" s="59"/>
      <c r="H161" s="59"/>
      <c r="I161" s="59"/>
      <c r="J161" s="59"/>
      <c r="K161" s="59"/>
      <c r="L161" s="59"/>
      <c r="M161" s="59"/>
    </row>
    <row r="162" spans="1:13" ht="16.5" x14ac:dyDescent="0.25">
      <c r="A162" s="71" t="s">
        <v>315</v>
      </c>
      <c r="B162" s="75" t="s">
        <v>429</v>
      </c>
      <c r="C162" s="72">
        <v>1</v>
      </c>
      <c r="D162" s="72" t="s">
        <v>285</v>
      </c>
      <c r="E162" s="73" t="s">
        <v>354</v>
      </c>
      <c r="F162" s="59"/>
      <c r="G162" s="59"/>
      <c r="H162" s="59"/>
      <c r="I162" s="59"/>
      <c r="J162" s="59"/>
      <c r="K162" s="59"/>
      <c r="L162" s="59"/>
      <c r="M162" s="59"/>
    </row>
    <row r="163" spans="1:13" ht="16.5" x14ac:dyDescent="0.25">
      <c r="A163" s="71" t="s">
        <v>316</v>
      </c>
      <c r="B163" s="75" t="s">
        <v>416</v>
      </c>
      <c r="C163" s="72">
        <v>1</v>
      </c>
      <c r="D163" s="72" t="s">
        <v>285</v>
      </c>
      <c r="E163" s="73" t="s">
        <v>354</v>
      </c>
      <c r="F163" s="59"/>
      <c r="G163" s="59"/>
      <c r="H163" s="59"/>
      <c r="I163" s="59"/>
      <c r="J163" s="59"/>
      <c r="K163" s="59"/>
      <c r="L163" s="59"/>
      <c r="M163" s="59"/>
    </row>
    <row r="164" spans="1:13" ht="16.5" x14ac:dyDescent="0.25">
      <c r="A164" s="71" t="s">
        <v>116</v>
      </c>
      <c r="B164" s="75" t="s">
        <v>439</v>
      </c>
      <c r="C164" s="72">
        <v>1</v>
      </c>
      <c r="D164" s="72" t="s">
        <v>283</v>
      </c>
      <c r="E164" s="73" t="s">
        <v>354</v>
      </c>
      <c r="F164" s="59"/>
      <c r="G164" s="59"/>
      <c r="H164" s="59"/>
      <c r="I164" s="59"/>
      <c r="J164" s="59"/>
      <c r="K164" s="59"/>
      <c r="L164" s="59"/>
      <c r="M164" s="59"/>
    </row>
    <row r="165" spans="1:13" ht="16.5" x14ac:dyDescent="0.25">
      <c r="A165" s="71" t="s">
        <v>317</v>
      </c>
      <c r="B165" s="75" t="s">
        <v>383</v>
      </c>
      <c r="C165" s="72">
        <v>1</v>
      </c>
      <c r="D165" s="72" t="s">
        <v>285</v>
      </c>
      <c r="E165" s="73">
        <v>1</v>
      </c>
      <c r="F165" s="59"/>
      <c r="G165" s="59"/>
      <c r="H165" s="59"/>
      <c r="I165" s="59"/>
      <c r="J165" s="59"/>
      <c r="K165" s="59"/>
      <c r="L165" s="59"/>
      <c r="M165" s="59"/>
    </row>
    <row r="166" spans="1:13" ht="16.5" x14ac:dyDescent="0.25">
      <c r="A166" s="71" t="s">
        <v>73</v>
      </c>
      <c r="B166" s="75" t="s">
        <v>440</v>
      </c>
      <c r="C166" s="72">
        <v>1</v>
      </c>
      <c r="D166" s="72" t="s">
        <v>285</v>
      </c>
      <c r="E166" s="73">
        <v>1</v>
      </c>
      <c r="F166" s="59"/>
      <c r="G166" s="59"/>
      <c r="H166" s="59"/>
      <c r="I166" s="59"/>
      <c r="J166" s="59"/>
      <c r="K166" s="59"/>
      <c r="L166" s="59"/>
      <c r="M166" s="59"/>
    </row>
    <row r="167" spans="1:13" ht="16.5" x14ac:dyDescent="0.25">
      <c r="A167" s="71" t="s">
        <v>318</v>
      </c>
      <c r="B167" s="75" t="s">
        <v>14</v>
      </c>
      <c r="C167" s="72">
        <v>1</v>
      </c>
      <c r="D167" s="72" t="s">
        <v>285</v>
      </c>
      <c r="E167" s="73" t="s">
        <v>354</v>
      </c>
      <c r="F167" s="59"/>
      <c r="G167" s="59"/>
      <c r="H167" s="59"/>
      <c r="I167" s="59"/>
      <c r="J167" s="59"/>
      <c r="K167" s="59"/>
      <c r="L167" s="59"/>
      <c r="M167" s="59"/>
    </row>
    <row r="168" spans="1:13" ht="16.5" x14ac:dyDescent="0.25">
      <c r="A168" s="71" t="s">
        <v>319</v>
      </c>
      <c r="B168" s="75" t="s">
        <v>303</v>
      </c>
      <c r="C168" s="72">
        <v>1</v>
      </c>
      <c r="D168" s="72" t="s">
        <v>285</v>
      </c>
      <c r="E168" s="73" t="s">
        <v>354</v>
      </c>
      <c r="F168" s="59"/>
      <c r="G168" s="59"/>
      <c r="H168" s="59"/>
      <c r="I168" s="59"/>
      <c r="J168" s="59"/>
      <c r="K168" s="59"/>
      <c r="L168" s="59"/>
      <c r="M168" s="59"/>
    </row>
    <row r="169" spans="1:13" ht="16.5" x14ac:dyDescent="0.25">
      <c r="A169" s="71" t="s">
        <v>320</v>
      </c>
      <c r="B169" s="75" t="s">
        <v>356</v>
      </c>
      <c r="C169" s="72">
        <v>1</v>
      </c>
      <c r="D169" s="72" t="s">
        <v>285</v>
      </c>
      <c r="E169" s="73" t="s">
        <v>354</v>
      </c>
      <c r="F169" s="59"/>
      <c r="G169" s="59"/>
      <c r="H169" s="59"/>
      <c r="I169" s="59"/>
      <c r="J169" s="59"/>
      <c r="K169" s="59"/>
      <c r="L169" s="59"/>
      <c r="M169" s="59"/>
    </row>
    <row r="170" spans="1:13" ht="16.5" x14ac:dyDescent="0.25">
      <c r="A170" s="54"/>
      <c r="B170" s="54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</row>
    <row r="171" spans="1:13" ht="16.5" x14ac:dyDescent="0.25">
      <c r="A171" s="54"/>
      <c r="B171" s="54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</row>
  </sheetData>
  <sheetProtection algorithmName="SHA-512" hashValue="Eev0eIoyWmPzsstk5W8fp2fpFB8/sBmj3uq0un3y7jPI01zLsmhf25cQP5H6Q49EUK2yaehMpkp33Z/wY/X9vw==" saltValue="SVwX+TJvb1XvvFcWr3Ij6Q==" spinCount="100000" sheet="1" objects="1" scenarios="1" autoFilter="0"/>
  <autoFilter ref="C3:E169"/>
  <mergeCells count="4">
    <mergeCell ref="G4:L7"/>
    <mergeCell ref="G8:K9"/>
    <mergeCell ref="G21:K22"/>
    <mergeCell ref="G23:K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Notice</vt:lpstr>
      <vt:lpstr>Données patients</vt:lpstr>
      <vt:lpstr>Infos</vt:lpstr>
      <vt:lpstr>Calculateur charge</vt:lpstr>
      <vt:lpstr>Résultats</vt:lpstr>
      <vt:lpstr>Echelles CIA et ACB</vt:lpstr>
    </vt:vector>
  </TitlesOfParts>
  <Company>CHU-NANTES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GRIVEL Charlotte</dc:creator>
  <cp:lastModifiedBy>THOREL-HAYEK Clara</cp:lastModifiedBy>
  <cp:lastPrinted>2021-01-06T08:46:41Z</cp:lastPrinted>
  <dcterms:created xsi:type="dcterms:W3CDTF">2020-12-11T12:58:50Z</dcterms:created>
  <dcterms:modified xsi:type="dcterms:W3CDTF">2026-02-17T14:00:06Z</dcterms:modified>
</cp:coreProperties>
</file>